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104_Kurzemes_4_6\Apliecinajuma karte\"/>
    </mc:Choice>
  </mc:AlternateContent>
  <xr:revisionPtr revIDLastSave="0" documentId="13_ncr:1_{52B03D83-FD1D-403C-9490-D34080487A89}" xr6:coauthVersionLast="47" xr6:coauthVersionMax="47" xr10:uidLastSave="{00000000-0000-0000-0000-000000000000}"/>
  <bookViews>
    <workbookView xWindow="1095" yWindow="765" windowWidth="23775" windowHeight="13695" tabRatio="846" activeTab="7" xr2:uid="{00000000-000D-0000-FFFF-FFFF00000000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L56" i="7"/>
  <c r="K54" i="7"/>
  <c r="K55" i="7"/>
  <c r="E21" i="4"/>
  <c r="C59" i="7" l="1"/>
  <c r="L50" i="7"/>
  <c r="N50" i="7"/>
  <c r="O50" i="7"/>
  <c r="L49" i="7"/>
  <c r="N49" i="7"/>
  <c r="O49" i="7"/>
  <c r="P52" i="7"/>
  <c r="P53" i="7"/>
  <c r="K49" i="7"/>
  <c r="K50" i="7"/>
  <c r="K52" i="7"/>
  <c r="K53" i="7"/>
  <c r="O51" i="7"/>
  <c r="N51" i="7"/>
  <c r="L51" i="7"/>
  <c r="H51" i="7"/>
  <c r="M51" i="7" s="1"/>
  <c r="K51" i="7" l="1"/>
  <c r="P51" i="7"/>
  <c r="P50" i="7"/>
  <c r="P49" i="7"/>
  <c r="O48" i="7"/>
  <c r="N48" i="7"/>
  <c r="L48" i="7"/>
  <c r="H48" i="7"/>
  <c r="M48" i="7" s="1"/>
  <c r="O47" i="7"/>
  <c r="N47" i="7"/>
  <c r="L47" i="7"/>
  <c r="H47" i="7"/>
  <c r="M47" i="7" s="1"/>
  <c r="P47" i="7" s="1"/>
  <c r="O46" i="7"/>
  <c r="N46" i="7"/>
  <c r="L46" i="7"/>
  <c r="H46" i="7"/>
  <c r="M46" i="7" s="1"/>
  <c r="O45" i="7"/>
  <c r="N45" i="7"/>
  <c r="L45" i="7"/>
  <c r="H45" i="7"/>
  <c r="K45" i="7" s="1"/>
  <c r="O44" i="7"/>
  <c r="N44" i="7"/>
  <c r="L44" i="7"/>
  <c r="H44" i="7"/>
  <c r="O43" i="7"/>
  <c r="N43" i="7"/>
  <c r="L43" i="7"/>
  <c r="H43" i="7"/>
  <c r="K43" i="7" s="1"/>
  <c r="O42" i="7"/>
  <c r="N42" i="7"/>
  <c r="L42" i="7"/>
  <c r="H42" i="7"/>
  <c r="K42" i="7" s="1"/>
  <c r="O41" i="7"/>
  <c r="N41" i="7"/>
  <c r="L41" i="7"/>
  <c r="H41" i="7"/>
  <c r="M41" i="7" s="1"/>
  <c r="O40" i="7"/>
  <c r="N40" i="7"/>
  <c r="L40" i="7"/>
  <c r="H40" i="7"/>
  <c r="M40" i="7" s="1"/>
  <c r="O39" i="7"/>
  <c r="N39" i="7"/>
  <c r="L39" i="7"/>
  <c r="H39" i="7"/>
  <c r="K39" i="7" s="1"/>
  <c r="O38" i="7"/>
  <c r="N38" i="7"/>
  <c r="L38" i="7"/>
  <c r="H38" i="7"/>
  <c r="K38" i="7" s="1"/>
  <c r="O37" i="7"/>
  <c r="N37" i="7"/>
  <c r="L37" i="7"/>
  <c r="H37" i="7"/>
  <c r="M37" i="7" s="1"/>
  <c r="O36" i="7"/>
  <c r="N36" i="7"/>
  <c r="L36" i="7"/>
  <c r="H36" i="7"/>
  <c r="M36" i="7" s="1"/>
  <c r="O35" i="7"/>
  <c r="N35" i="7"/>
  <c r="L35" i="7"/>
  <c r="H35" i="7"/>
  <c r="M35" i="7" s="1"/>
  <c r="O34" i="7"/>
  <c r="N34" i="7"/>
  <c r="L34" i="7"/>
  <c r="H34" i="7"/>
  <c r="M34" i="7" s="1"/>
  <c r="O33" i="7"/>
  <c r="N33" i="7"/>
  <c r="L33" i="7"/>
  <c r="H33" i="7"/>
  <c r="K33" i="7" s="1"/>
  <c r="O32" i="7"/>
  <c r="N32" i="7"/>
  <c r="L32" i="7"/>
  <c r="H32" i="7"/>
  <c r="K32" i="7" s="1"/>
  <c r="O31" i="7"/>
  <c r="N31" i="7"/>
  <c r="L31" i="7"/>
  <c r="H31" i="7"/>
  <c r="M31" i="7" s="1"/>
  <c r="O30" i="7"/>
  <c r="N30" i="7"/>
  <c r="L30" i="7"/>
  <c r="H30" i="7"/>
  <c r="K30" i="7" s="1"/>
  <c r="O20" i="6"/>
  <c r="N20" i="6"/>
  <c r="L20" i="6"/>
  <c r="H20" i="6"/>
  <c r="K20" i="6" s="1"/>
  <c r="K44" i="7" l="1"/>
  <c r="M44" i="7"/>
  <c r="P44" i="7"/>
  <c r="P48" i="7"/>
  <c r="K48" i="7"/>
  <c r="M20" i="6"/>
  <c r="P20" i="6" s="1"/>
  <c r="M43" i="7"/>
  <c r="P43" i="7" s="1"/>
  <c r="P41" i="7"/>
  <c r="M42" i="7"/>
  <c r="P42" i="7" s="1"/>
  <c r="P46" i="7"/>
  <c r="P40" i="7"/>
  <c r="P35" i="7"/>
  <c r="K40" i="7"/>
  <c r="K46" i="7"/>
  <c r="M39" i="7"/>
  <c r="P39" i="7" s="1"/>
  <c r="K41" i="7"/>
  <c r="M45" i="7"/>
  <c r="P45" i="7" s="1"/>
  <c r="K47" i="7"/>
  <c r="P34" i="7"/>
  <c r="P37" i="7"/>
  <c r="K34" i="7"/>
  <c r="M38" i="7"/>
  <c r="P38" i="7" s="1"/>
  <c r="M33" i="7"/>
  <c r="P33" i="7" s="1"/>
  <c r="P31" i="7"/>
  <c r="M32" i="7"/>
  <c r="P32" i="7" s="1"/>
  <c r="P36" i="7"/>
  <c r="K35" i="7"/>
  <c r="K36" i="7"/>
  <c r="K31" i="7"/>
  <c r="K37" i="7"/>
  <c r="M30" i="7"/>
  <c r="P30" i="7" s="1"/>
  <c r="O24" i="5"/>
  <c r="N24" i="5"/>
  <c r="L24" i="5"/>
  <c r="H24" i="5"/>
  <c r="K24" i="5" s="1"/>
  <c r="M24" i="5" l="1"/>
  <c r="P24" i="5" s="1"/>
  <c r="O19" i="6"/>
  <c r="N19" i="6"/>
  <c r="L19" i="6"/>
  <c r="H19" i="6"/>
  <c r="M19" i="6" s="1"/>
  <c r="P19" i="6" s="1"/>
  <c r="K19" i="6" l="1"/>
  <c r="H14" i="7"/>
  <c r="K14" i="7" s="1"/>
  <c r="L14" i="7"/>
  <c r="N14" i="7"/>
  <c r="O14" i="7"/>
  <c r="H15" i="7"/>
  <c r="K15" i="7" s="1"/>
  <c r="L15" i="7"/>
  <c r="N15" i="7"/>
  <c r="O15" i="7"/>
  <c r="H16" i="7"/>
  <c r="M16" i="7" s="1"/>
  <c r="L16" i="7"/>
  <c r="N16" i="7"/>
  <c r="O16" i="7"/>
  <c r="H17" i="7"/>
  <c r="M17" i="7" s="1"/>
  <c r="L17" i="7"/>
  <c r="N17" i="7"/>
  <c r="O17" i="7"/>
  <c r="H18" i="7"/>
  <c r="K18" i="7" s="1"/>
  <c r="L18" i="7"/>
  <c r="N18" i="7"/>
  <c r="O18" i="7"/>
  <c r="H19" i="7"/>
  <c r="K19" i="7" s="1"/>
  <c r="L19" i="7"/>
  <c r="N19" i="7"/>
  <c r="O19" i="7"/>
  <c r="H20" i="7"/>
  <c r="M20" i="7" s="1"/>
  <c r="L20" i="7"/>
  <c r="N20" i="7"/>
  <c r="O20" i="7"/>
  <c r="H21" i="7"/>
  <c r="M21" i="7" s="1"/>
  <c r="L21" i="7"/>
  <c r="N21" i="7"/>
  <c r="O21" i="7"/>
  <c r="H22" i="7"/>
  <c r="K22" i="7" s="1"/>
  <c r="L22" i="7"/>
  <c r="N22" i="7"/>
  <c r="O22" i="7"/>
  <c r="H23" i="7"/>
  <c r="K23" i="7" s="1"/>
  <c r="L23" i="7"/>
  <c r="N23" i="7"/>
  <c r="O23" i="7"/>
  <c r="H24" i="7"/>
  <c r="M24" i="7" s="1"/>
  <c r="L24" i="7"/>
  <c r="N24" i="7"/>
  <c r="O24" i="7"/>
  <c r="H25" i="7"/>
  <c r="M25" i="7" s="1"/>
  <c r="L25" i="7"/>
  <c r="N25" i="7"/>
  <c r="O25" i="7"/>
  <c r="H26" i="7"/>
  <c r="K26" i="7" s="1"/>
  <c r="L26" i="7"/>
  <c r="N26" i="7"/>
  <c r="O26" i="7"/>
  <c r="H27" i="7"/>
  <c r="K27" i="7" s="1"/>
  <c r="L27" i="7"/>
  <c r="N27" i="7"/>
  <c r="O27" i="7"/>
  <c r="H28" i="7"/>
  <c r="M28" i="7" s="1"/>
  <c r="L28" i="7"/>
  <c r="N28" i="7"/>
  <c r="O28" i="7"/>
  <c r="H29" i="7"/>
  <c r="M29" i="7" s="1"/>
  <c r="L29" i="7"/>
  <c r="N29" i="7"/>
  <c r="O29" i="7"/>
  <c r="C19" i="1"/>
  <c r="K28" i="7" l="1"/>
  <c r="M18" i="7"/>
  <c r="P18" i="7" s="1"/>
  <c r="M22" i="7"/>
  <c r="P22" i="7" s="1"/>
  <c r="M26" i="7"/>
  <c r="P26" i="7" s="1"/>
  <c r="K24" i="7"/>
  <c r="K20" i="7"/>
  <c r="K16" i="7"/>
  <c r="M14" i="7"/>
  <c r="P14" i="7" s="1"/>
  <c r="K29" i="7"/>
  <c r="K25" i="7"/>
  <c r="K21" i="7"/>
  <c r="K17" i="7"/>
  <c r="P29" i="7"/>
  <c r="P25" i="7"/>
  <c r="P21" i="7"/>
  <c r="P17" i="7"/>
  <c r="P28" i="7"/>
  <c r="P24" i="7"/>
  <c r="P20" i="7"/>
  <c r="P16" i="7"/>
  <c r="M27" i="7"/>
  <c r="P27" i="7" s="1"/>
  <c r="M15" i="7"/>
  <c r="P15" i="7" s="1"/>
  <c r="M23" i="7"/>
  <c r="P23" i="7" s="1"/>
  <c r="M19" i="7"/>
  <c r="P19" i="7" s="1"/>
  <c r="C36" i="5"/>
  <c r="C33" i="5"/>
  <c r="C28" i="5"/>
  <c r="C32" i="6"/>
  <c r="C29" i="6"/>
  <c r="C24" i="6"/>
  <c r="C67" i="7"/>
  <c r="C64" i="7"/>
  <c r="C35" i="8"/>
  <c r="C32" i="8"/>
  <c r="C27" i="8"/>
  <c r="C34" i="4"/>
  <c r="C31" i="4"/>
  <c r="C26" i="4"/>
  <c r="C31" i="3"/>
  <c r="C28" i="3"/>
  <c r="C23" i="3"/>
  <c r="A33" i="2"/>
  <c r="A31" i="5" s="1"/>
  <c r="P10" i="5" s="1"/>
  <c r="A26" i="3" l="1"/>
  <c r="P10" i="3" s="1"/>
  <c r="A30" i="8"/>
  <c r="P10" i="8" s="1"/>
  <c r="A27" i="6"/>
  <c r="P10" i="6" s="1"/>
  <c r="A29" i="4"/>
  <c r="P10" i="4" s="1"/>
  <c r="A62" i="7"/>
  <c r="P10" i="7" s="1"/>
  <c r="D9" i="2"/>
  <c r="D8" i="2"/>
  <c r="D7" i="2"/>
  <c r="D6" i="2"/>
  <c r="D7" i="8" l="1"/>
  <c r="D7" i="7"/>
  <c r="D7" i="6"/>
  <c r="D7" i="5"/>
  <c r="D7" i="4"/>
  <c r="D8" i="8"/>
  <c r="D8" i="7"/>
  <c r="D8" i="6"/>
  <c r="D8" i="5"/>
  <c r="D8" i="4"/>
  <c r="D5" i="8"/>
  <c r="D5" i="7"/>
  <c r="D5" i="6"/>
  <c r="D5" i="5"/>
  <c r="D5" i="4"/>
  <c r="D6" i="8"/>
  <c r="D6" i="7"/>
  <c r="D6" i="6"/>
  <c r="D6" i="5"/>
  <c r="D6" i="4"/>
  <c r="D6" i="3"/>
  <c r="D7" i="3"/>
  <c r="D5" i="3"/>
  <c r="D8" i="3"/>
  <c r="H15" i="6"/>
  <c r="H16" i="6"/>
  <c r="H17" i="6"/>
  <c r="H18" i="6"/>
  <c r="H16" i="8"/>
  <c r="H18" i="8"/>
  <c r="H20" i="8"/>
  <c r="H22" i="8"/>
  <c r="H14" i="6"/>
  <c r="H17" i="8"/>
  <c r="H21" i="8"/>
  <c r="N15" i="4"/>
  <c r="N17" i="4"/>
  <c r="N18" i="4"/>
  <c r="N19" i="4"/>
  <c r="N21" i="4"/>
  <c r="N22" i="4"/>
  <c r="N15" i="5"/>
  <c r="N16" i="5"/>
  <c r="N17" i="5"/>
  <c r="N19" i="5"/>
  <c r="N20" i="5"/>
  <c r="N21" i="5"/>
  <c r="N23" i="5"/>
  <c r="N14" i="4"/>
  <c r="C20" i="2"/>
  <c r="C19" i="2"/>
  <c r="C18" i="2"/>
  <c r="C17" i="2"/>
  <c r="C16" i="2"/>
  <c r="C15" i="2"/>
  <c r="H23" i="8"/>
  <c r="H19" i="8"/>
  <c r="H15" i="8"/>
  <c r="L23" i="5"/>
  <c r="H23" i="5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L20" i="8" l="1"/>
  <c r="L16" i="8"/>
  <c r="L16" i="6"/>
  <c r="N14" i="8"/>
  <c r="O20" i="8"/>
  <c r="N20" i="8"/>
  <c r="N16" i="8"/>
  <c r="N16" i="6"/>
  <c r="M15" i="4"/>
  <c r="O15" i="4"/>
  <c r="M19" i="4"/>
  <c r="O19" i="4"/>
  <c r="P19" i="4" s="1"/>
  <c r="M20" i="4"/>
  <c r="O20" i="4"/>
  <c r="P20" i="4" s="1"/>
  <c r="O21" i="4"/>
  <c r="O22" i="4"/>
  <c r="P22" i="4" s="1"/>
  <c r="O23" i="5"/>
  <c r="M16" i="4"/>
  <c r="O16" i="4"/>
  <c r="O15" i="5"/>
  <c r="M17" i="5"/>
  <c r="O17" i="5"/>
  <c r="P17" i="5" s="1"/>
  <c r="O18" i="5"/>
  <c r="P18" i="5" s="1"/>
  <c r="O17" i="4"/>
  <c r="P17" i="4" s="1"/>
  <c r="O18" i="4"/>
  <c r="O19" i="5"/>
  <c r="M21" i="5"/>
  <c r="O21" i="5"/>
  <c r="P21" i="5" s="1"/>
  <c r="O22" i="5"/>
  <c r="K21" i="8"/>
  <c r="M16" i="6"/>
  <c r="K16" i="6"/>
  <c r="K18" i="6"/>
  <c r="M16" i="8"/>
  <c r="N21" i="8"/>
  <c r="L21" i="8"/>
  <c r="N17" i="8"/>
  <c r="L17" i="8"/>
  <c r="L17" i="6"/>
  <c r="N17" i="6"/>
  <c r="M17" i="8"/>
  <c r="M21" i="8"/>
  <c r="L14" i="8"/>
  <c r="H14" i="8"/>
  <c r="M14" i="8" s="1"/>
  <c r="K14" i="4"/>
  <c r="O17" i="6"/>
  <c r="O14" i="5"/>
  <c r="P14" i="5" s="1"/>
  <c r="K15" i="8"/>
  <c r="K19" i="8"/>
  <c r="K23" i="8"/>
  <c r="K18" i="8"/>
  <c r="K22" i="8"/>
  <c r="O14" i="6"/>
  <c r="N14" i="6"/>
  <c r="L14" i="6"/>
  <c r="O23" i="8"/>
  <c r="N23" i="8"/>
  <c r="L23" i="8"/>
  <c r="N19" i="8"/>
  <c r="M19" i="8"/>
  <c r="L19" i="8"/>
  <c r="O19" i="8"/>
  <c r="N15" i="8"/>
  <c r="L15" i="8"/>
  <c r="O15" i="8"/>
  <c r="O15" i="6"/>
  <c r="N15" i="6"/>
  <c r="L15" i="6"/>
  <c r="K16" i="4"/>
  <c r="M21" i="4"/>
  <c r="M16" i="5"/>
  <c r="P16" i="5" s="1"/>
  <c r="K16" i="5"/>
  <c r="K20" i="4"/>
  <c r="M20" i="5"/>
  <c r="P20" i="5" s="1"/>
  <c r="K20" i="5"/>
  <c r="K17" i="5"/>
  <c r="K21" i="5"/>
  <c r="M17" i="6"/>
  <c r="K17" i="6"/>
  <c r="M14" i="4"/>
  <c r="P14" i="4" s="1"/>
  <c r="N25" i="5"/>
  <c r="G17" i="2" s="1"/>
  <c r="P18" i="4"/>
  <c r="L22" i="8"/>
  <c r="O22" i="8"/>
  <c r="N22" i="8"/>
  <c r="M22" i="8"/>
  <c r="O18" i="8"/>
  <c r="N18" i="8"/>
  <c r="M18" i="8"/>
  <c r="L18" i="8"/>
  <c r="M18" i="6"/>
  <c r="L18" i="6"/>
  <c r="O18" i="6"/>
  <c r="N18" i="6"/>
  <c r="K14" i="6"/>
  <c r="M14" i="6"/>
  <c r="L25" i="5"/>
  <c r="I17" i="2" s="1"/>
  <c r="P15" i="4"/>
  <c r="P16" i="4"/>
  <c r="P22" i="5"/>
  <c r="M15" i="5"/>
  <c r="P15" i="5" s="1"/>
  <c r="M19" i="5"/>
  <c r="P19" i="5" s="1"/>
  <c r="M23" i="5"/>
  <c r="M20" i="8"/>
  <c r="K20" i="8"/>
  <c r="M15" i="8"/>
  <c r="M23" i="8"/>
  <c r="M15" i="6"/>
  <c r="K15" i="6"/>
  <c r="N23" i="4"/>
  <c r="G16" i="2" s="1"/>
  <c r="K19" i="4"/>
  <c r="K15" i="4"/>
  <c r="L23" i="4"/>
  <c r="I16" i="2" s="1"/>
  <c r="P23" i="8" l="1"/>
  <c r="P14" i="6"/>
  <c r="P15" i="8"/>
  <c r="P20" i="8"/>
  <c r="P23" i="5"/>
  <c r="P21" i="4"/>
  <c r="P15" i="6"/>
  <c r="O14" i="8"/>
  <c r="P14" i="8" s="1"/>
  <c r="K17" i="8"/>
  <c r="O17" i="8"/>
  <c r="P17" i="8" s="1"/>
  <c r="O16" i="6"/>
  <c r="P16" i="6" s="1"/>
  <c r="N21" i="6"/>
  <c r="G18" i="2" s="1"/>
  <c r="L21" i="6"/>
  <c r="I18" i="2" s="1"/>
  <c r="O16" i="8"/>
  <c r="P16" i="8" s="1"/>
  <c r="K16" i="8"/>
  <c r="P19" i="8"/>
  <c r="K23" i="5"/>
  <c r="P18" i="6"/>
  <c r="N56" i="7"/>
  <c r="G19" i="2" s="1"/>
  <c r="I19" i="2"/>
  <c r="N24" i="8"/>
  <c r="G20" i="2" s="1"/>
  <c r="P17" i="6"/>
  <c r="K22" i="5"/>
  <c r="K19" i="5"/>
  <c r="K18" i="4"/>
  <c r="K17" i="4"/>
  <c r="K22" i="4"/>
  <c r="O21" i="8"/>
  <c r="K18" i="5"/>
  <c r="K15" i="5"/>
  <c r="K21" i="4"/>
  <c r="K14" i="5"/>
  <c r="L24" i="8"/>
  <c r="I20" i="2" s="1"/>
  <c r="P18" i="8"/>
  <c r="P22" i="8"/>
  <c r="M56" i="7"/>
  <c r="F19" i="2" s="1"/>
  <c r="M21" i="6"/>
  <c r="F18" i="2" s="1"/>
  <c r="M25" i="5"/>
  <c r="F17" i="2" s="1"/>
  <c r="M24" i="8"/>
  <c r="F20" i="2" s="1"/>
  <c r="M23" i="4"/>
  <c r="F16" i="2" s="1"/>
  <c r="K14" i="8" l="1"/>
  <c r="O56" i="7"/>
  <c r="H19" i="2" s="1"/>
  <c r="P23" i="4"/>
  <c r="E16" i="2" s="1"/>
  <c r="A16" i="2" s="1"/>
  <c r="O23" i="4"/>
  <c r="H16" i="2" s="1"/>
  <c r="O24" i="8"/>
  <c r="H20" i="2" s="1"/>
  <c r="P21" i="8"/>
  <c r="P24" i="8" s="1"/>
  <c r="N9" i="8" s="1"/>
  <c r="O21" i="6"/>
  <c r="H18" i="2" s="1"/>
  <c r="O25" i="5"/>
  <c r="H17" i="2" s="1"/>
  <c r="P25" i="5"/>
  <c r="E17" i="2" s="1"/>
  <c r="A17" i="2" s="1"/>
  <c r="P56" i="7"/>
  <c r="E19" i="2" s="1"/>
  <c r="A19" i="2" s="1"/>
  <c r="P21" i="6"/>
  <c r="N9" i="6" s="1"/>
  <c r="B16" i="2" l="1"/>
  <c r="D1" i="4"/>
  <c r="B17" i="2"/>
  <c r="D1" i="5"/>
  <c r="B19" i="2"/>
  <c r="D1" i="7"/>
  <c r="N9" i="4"/>
  <c r="E18" i="2"/>
  <c r="A18" i="2" s="1"/>
  <c r="N9" i="5"/>
  <c r="N9" i="7"/>
  <c r="E20" i="2"/>
  <c r="A20" i="2" s="1"/>
  <c r="B18" i="2" l="1"/>
  <c r="D1" i="6"/>
  <c r="B20" i="2"/>
  <c r="D1" i="8"/>
  <c r="H14" i="3" l="1"/>
  <c r="M14" i="3" s="1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L14" i="3"/>
  <c r="O15" i="3" l="1"/>
  <c r="M16" i="3"/>
  <c r="O16" i="3"/>
  <c r="M17" i="3"/>
  <c r="O17" i="3"/>
  <c r="O18" i="3"/>
  <c r="O19" i="3"/>
  <c r="O14" i="3"/>
  <c r="P14" i="3" s="1"/>
  <c r="M18" i="3"/>
  <c r="L20" i="3"/>
  <c r="M15" i="3"/>
  <c r="M19" i="3"/>
  <c r="N20" i="3"/>
  <c r="P16" i="3" l="1"/>
  <c r="P18" i="3"/>
  <c r="P17" i="3"/>
  <c r="K17" i="3"/>
  <c r="P15" i="3"/>
  <c r="P19" i="3"/>
  <c r="G15" i="2"/>
  <c r="K16" i="3"/>
  <c r="K19" i="3"/>
  <c r="K15" i="3"/>
  <c r="K18" i="3"/>
  <c r="K14" i="3"/>
  <c r="I15" i="2"/>
  <c r="M20" i="3"/>
  <c r="P20" i="3" l="1"/>
  <c r="O20" i="3"/>
  <c r="F15" i="2"/>
  <c r="H15" i="2" l="1"/>
  <c r="N9" i="3"/>
  <c r="E15" i="2"/>
  <c r="A15" i="2" s="1"/>
  <c r="B15" i="2" l="1"/>
  <c r="D1" i="3"/>
  <c r="I21" i="2"/>
  <c r="H21" i="2"/>
  <c r="G21" i="2"/>
  <c r="F21" i="2"/>
  <c r="E21" i="2"/>
  <c r="E24" i="2" s="1"/>
  <c r="D11" i="2" l="1"/>
  <c r="E22" i="2"/>
  <c r="E23" i="2" s="1"/>
  <c r="E25" i="2" l="1"/>
  <c r="D10" i="2" l="1"/>
  <c r="C26" i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<sst xmlns="http://schemas.openxmlformats.org/spreadsheetml/2006/main" count="445" uniqueCount="166">
  <si>
    <t>APSTIPRINU</t>
  </si>
  <si>
    <t>(pasūtītāja paraksts un tā atsifrējums)</t>
  </si>
  <si>
    <t>Z.v.</t>
  </si>
  <si>
    <t>____________.gada____.____________</t>
  </si>
  <si>
    <t>Būvniecības koptāme</t>
  </si>
  <si>
    <t>Attiecināmās izmaksas</t>
  </si>
  <si>
    <t xml:space="preserve">Būves nosaukums: </t>
  </si>
  <si>
    <t>Daudzdzīvokļu dzīvojamā ēka</t>
  </si>
  <si>
    <t xml:space="preserve">Objekta nosaukums: </t>
  </si>
  <si>
    <t>Daudzdzīvokļu dzīvojamās ēkas energoefektivitātes paaugstināšanas pasākumi</t>
  </si>
  <si>
    <t xml:space="preserve">Objekta adrese: </t>
  </si>
  <si>
    <t>Kurzemes iela 4/6, Liepāja</t>
  </si>
  <si>
    <t xml:space="preserve">Pasūtījuma Nr: </t>
  </si>
  <si>
    <t>2019/3-62/147</t>
  </si>
  <si>
    <t>Nr. P.k.</t>
  </si>
  <si>
    <t>Objekta nosaukums</t>
  </si>
  <si>
    <t>Objekta izmaksas (EUR)</t>
  </si>
  <si>
    <t>Daudzdzīvokļu dzīvojamās ēkas energoefektivitātes paaugstināšanas pasākumi Kurzemes ielā 4/6, Liepājā</t>
  </si>
  <si>
    <t>Kopā:</t>
  </si>
  <si>
    <t>PVN (21%)</t>
  </si>
  <si>
    <t>Sastādīja</t>
  </si>
  <si>
    <t>(paraksts un tā atšifrējums, datums)</t>
  </si>
  <si>
    <t>Sertifikāta Nr.</t>
  </si>
  <si>
    <t>Ievērībai!</t>
  </si>
  <si>
    <t>Pretendents ir tiesīgs izmantot tikai Pasūtītāja pievienoto būvizmaksu noteikšanas tāmes veidni.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</si>
  <si>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</si>
  <si>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</si>
  <si>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</si>
  <si>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</si>
  <si>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</si>
  <si>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</si>
  <si>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</si>
  <si>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</si>
  <si>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</si>
  <si>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</si>
  <si>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</si>
  <si>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</si>
  <si>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</si>
  <si>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</si>
  <si>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</si>
  <si>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</si>
  <si>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</si>
  <si>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</si>
  <si>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</si>
  <si>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</si>
  <si>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</si>
  <si>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Finanšu rezerve</t>
  </si>
  <si>
    <t>Kopā ar finanšu rezervi</t>
  </si>
  <si>
    <t>Pārbaudīja</t>
  </si>
  <si>
    <t>Piezīme:</t>
  </si>
  <si>
    <t xml:space="preserve">• Siltināšanas un apmešanas darbi veicami saskaņā ar ETAG 004 „Eiropas tehniskā apstiprinājuma pamatnostādne ārējās siltumizolācijas sistēmām un apmetumam” </t>
  </si>
  <si>
    <t>• Visiem būvmateriāliem jābūt marķētiem ar CE zīmi.</t>
  </si>
  <si>
    <t xml:space="preserve">Lokālā tāme Nr. </t>
  </si>
  <si>
    <t>Demontāžas un sagatavošanas darbi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</si>
  <si>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</si>
  <si>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</si>
  <si>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</si>
  <si>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</si>
  <si>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</si>
  <si>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</si>
  <si>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</si>
  <si>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</si>
  <si>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</si>
  <si>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</si>
  <si>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</si>
  <si>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</si>
  <si>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</si>
  <si>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 xml:space="preserve">Skārda lietus ūdens novadīšanas elementu demontāža </t>
  </si>
  <si>
    <t>m</t>
  </si>
  <si>
    <t>Esošā jumta seguma demontāža</t>
  </si>
  <si>
    <t>m2</t>
  </si>
  <si>
    <t>Esošā deļu klāja demontāža</t>
  </si>
  <si>
    <t>Skursteņu apdares atjaunošana</t>
  </si>
  <si>
    <t>Ventilācijas kanālu tīrīšana</t>
  </si>
  <si>
    <t>obj</t>
  </si>
  <si>
    <t>Esošās koka apdares un dekoratīvo elementu demontāža demontāža</t>
  </si>
  <si>
    <t xml:space="preserve">Tiešās izmaksas kopā, t. sk. darba devēja sociālais nodoklis 23.59% </t>
  </si>
  <si>
    <t>Sertifikāta Nr</t>
  </si>
  <si>
    <t>Jumts</t>
  </si>
  <si>
    <t>Maināmās spāres 75 x 150(h) mm; L=6360</t>
  </si>
  <si>
    <t>gab</t>
  </si>
  <si>
    <t>Esošo jumta koka konstrukciju sagatavošana jumta ieklāšanai</t>
  </si>
  <si>
    <t>Jumta piespiedējlatu 50*30mm montāža un difūzijas membrānas ieklāšana</t>
  </si>
  <si>
    <t>Retināta dēļu klāja 100x32(h) mm; S=250mm montāža un līmeņošana sateknēs</t>
  </si>
  <si>
    <t>Jumta iesegums - gludais skārds</t>
  </si>
  <si>
    <t>Jumta koka konstrukciju apstrāde ar antipirēniem</t>
  </si>
  <si>
    <t>Lietus ūdens novadīšanas tekņu montāža (horizontāli)</t>
  </si>
  <si>
    <t>Lietus ūdens novadīšanas noteku montāža (vertikāli)</t>
  </si>
  <si>
    <t>Sniega barjeru uzstādīšana</t>
  </si>
  <si>
    <t>Sienas</t>
  </si>
  <si>
    <t>Koka karkasa 50x150(h) mm montāža siltumizolācijai (sētas pusē); solis 600mm</t>
  </si>
  <si>
    <t>Koka karkasa 50x70(h) mm montāža siltumizolācijai (Kurzemes ielas fasāde); solis 600mm</t>
  </si>
  <si>
    <t>Siltumizolācijas 150mm montāža (sētas pusē) λ&lt;=0,037 W/(mK)</t>
  </si>
  <si>
    <t>Siltumizolācijas 70mm montāža (Kurzemes ielas fasāde) λ&lt;=0,037 W/(mK)</t>
  </si>
  <si>
    <t>Pretvēja izolācijas montāža</t>
  </si>
  <si>
    <t xml:space="preserve">Latojojuma 50x35(h) mm montāža </t>
  </si>
  <si>
    <t>Koka dēļu apdares montāža 20x120mm un krāsošana</t>
  </si>
  <si>
    <t>Dekoratīvo detaļu izgatavošana, krāsošana un montāža. Analogi esošajām (skat.lapu AR-9)</t>
  </si>
  <si>
    <t>Starpdzegu izgatavošana, krāsošana un montāža, analogi esošajām</t>
  </si>
  <si>
    <t>Cokola daļas krāsošana</t>
  </si>
  <si>
    <t>Bēniņu siltināšana</t>
  </si>
  <si>
    <t>Izdedžu, skaidu slāņa izvākšana starp sijām, nonešana uz būvgružu konteineri b=250mm</t>
  </si>
  <si>
    <t>Pārseguma koka konstrukciju apstrāde ar antipirēniem</t>
  </si>
  <si>
    <t>Tvaika izolācijas ieklāšana</t>
  </si>
  <si>
    <t>Beramās siltumizolācijas iestrāde b=400mm λ&lt;=0,042 W/(mK)</t>
  </si>
  <si>
    <t>Koka laipu izgatavošana, montāža 900mm platumā  (sk.lapu AR-4)</t>
  </si>
  <si>
    <t>Bēniņu durvju maiņa, uzstādot siltinātas 700x2000(h)mm,
hermētiskas durvis ar U&lt;=1.8 W/(m2xK)</t>
  </si>
  <si>
    <t>gab.</t>
  </si>
  <si>
    <t>Pretvēja izolācija</t>
  </si>
  <si>
    <t>Logi un durvis</t>
  </si>
  <si>
    <t>Logu novietošana vienā plaknē ar fasādi, logu aplodu atjaunošana</t>
  </si>
  <si>
    <t>Nenomainīto koka logu maiņa pret logiem ar U&lt;=1.0 W/(m2xK) ar ventilācijas vārstiem</t>
  </si>
  <si>
    <t>PVC rāmja logs  L-1  1990 x 765</t>
  </si>
  <si>
    <t>PVC rāmja logs  L-2 1990 x 795</t>
  </si>
  <si>
    <t>PVC rāmja logs  L-3  930 x 550</t>
  </si>
  <si>
    <t>PVC rāmja logs  L-4  1990 x 1060</t>
  </si>
  <si>
    <t>PVC rāmja logs  L-5 960 x 900</t>
  </si>
  <si>
    <t>PVC rāmja logs  L-6 1990 x 980</t>
  </si>
  <si>
    <t>PVC rāmja logs  L-7 1110 x 870</t>
  </si>
  <si>
    <t>Vēdināšanas lūka  L-8 ø250</t>
  </si>
  <si>
    <t>PVC rāmja logs  L-9 780 x 1060</t>
  </si>
  <si>
    <t>Nenomainīto koka durvju maiņa pret durvīm ar U&lt;=2.0 W/(m2xK)</t>
  </si>
  <si>
    <t>Ārdurvis ar blīvējumu piedurlīstēs D-1 2100 x 700 (vai ekvivalents nomainītajām ārdurvīm)</t>
  </si>
  <si>
    <t>Ārdurvis ar blīvējumu piedurlīstēs D-2 2100 x 900 (vai ekvivalents nomainītajām ārdurvīm)</t>
  </si>
  <si>
    <t>Ieejas portālu atjaunošana, skatīt lapu AR-6, AR-9</t>
  </si>
  <si>
    <t>Metāla ārējās palodzes maināmajiem logiem</t>
  </si>
  <si>
    <t>Logam tipam  L-1  L=925mm</t>
  </si>
  <si>
    <t>Logam tipam  L-2  L=955mm</t>
  </si>
  <si>
    <t>Logam tipam  L-3  L=710mm</t>
  </si>
  <si>
    <t>Logam tipam  L-4  L=1220mm</t>
  </si>
  <si>
    <t>Logam tipam  L-5  L=1060mm</t>
  </si>
  <si>
    <t>Logam tipam  L-6  L=1140mm</t>
  </si>
  <si>
    <t>Logam tipam  L-7  L=1030mm</t>
  </si>
  <si>
    <t>Logam tipam  L-9  L=1120mm</t>
  </si>
  <si>
    <t>PVC iekšējās palodzes maināmajiem logiem</t>
  </si>
  <si>
    <t>Logam tipam  L-1  L=865mm</t>
  </si>
  <si>
    <t>Logam tipam  L-2  L=895mm</t>
  </si>
  <si>
    <t>Logam tipam  L-3  L=650mm</t>
  </si>
  <si>
    <t>Logam tipam  L-4  L=1160mm</t>
  </si>
  <si>
    <t>Logam tipam  L-5  L=1000mm</t>
  </si>
  <si>
    <t>Logam tipam  L-6  L=1080mm</t>
  </si>
  <si>
    <t>Logam tipam  L-7  L=970mm</t>
  </si>
  <si>
    <t>Logam tipam  L-9  L=1160mm</t>
  </si>
  <si>
    <t>PENOSIL Premium SpeedFix Construction 878  vai ekvivalents) līmējošas putas</t>
  </si>
  <si>
    <t>PENOSIL Window Tape Full Glue+1 (vai ekvivalents) Internal Iekšējā tvaiku izolācijas logu lente 150 mm ar pilno līmi</t>
  </si>
  <si>
    <t>PENOSIL Window Tape Full Glue+1 External Logu  (vai ekvivalents) pretvēja lente 100mm</t>
  </si>
  <si>
    <t>PENOSIL Window Tape Full Glue+1 External (vai ekvivalents) Ārējā logu lente ar pilno līmi divās rindās, 20mm platums salaiduma platums 7-12mm</t>
  </si>
  <si>
    <t>PENOSIL Premium Elastic Gunfoam (vai ekvivalents) Elastīgas izolācijas putas</t>
  </si>
  <si>
    <t>Ventilācijas vārstu montēšana esošajos logos</t>
  </si>
  <si>
    <t>5.13.</t>
  </si>
  <si>
    <t>Metāla ārējās palodzes nemaināmajiem logiem</t>
  </si>
  <si>
    <t>Dažādi</t>
  </si>
  <si>
    <t>Būvtāfeles izgatavošana, uzstādīšana</t>
  </si>
  <si>
    <t>Ugunsdzēsības stenda izgatavošana, uzstādīšana</t>
  </si>
  <si>
    <t>Brīdinājuma zīmju izgatavošana, uzstādīšana</t>
  </si>
  <si>
    <t>Biotualetes uzstādīšana, noma ar tīrīšanu</t>
  </si>
  <si>
    <t>Būvmateriālu pagaidu novietnes izbūve</t>
  </si>
  <si>
    <t>Strādnieku sadzīves konteinera uzstādīšana, noma, t.sk.piegāde, aizvešana 2.9x2.4x2.6m</t>
  </si>
  <si>
    <t>Būvdarbu vadītāja/instrumentu konteinera uzstādīšana, noma, t.sk.piegāde,aizvešana 2.9x2.4x2.6m</t>
  </si>
  <si>
    <t>Sastatņu un sieta piegāde, uzstādīšana, noma, demontāža, aizvešana</t>
  </si>
  <si>
    <t>m2 vert.pl.</t>
  </si>
  <si>
    <t>Būvgružu izvešana, utilizācija</t>
  </si>
  <si>
    <t>m3</t>
  </si>
  <si>
    <t>Teritorijas regulāra sakopšana būvdarbu laikā un pēc būvdarbu veikšanas</t>
  </si>
  <si>
    <t>Tāme sastādīta 2021.gada</t>
  </si>
  <si>
    <t>Tāme sastādīta 2021. gada tirgus cenās, pamatojoties uz AR daļas rasējumiem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</si>
</sst>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;;"/>
    <numFmt numFmtId="165" formatCode="0;;"/>
    <numFmt numFmtId="166" formatCode="0.0%"/>
    <numFmt numFmtId="167" formatCode="0.0;;"/>
    <numFmt numFmtId="168" formatCode="0.0"/>
    <numFmt numFmtId="169" formatCode="0.000"/>
  </numFmts>
  <fonts count="19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Arial Narrow"/>
      <family val="2"/>
      <charset val="186"/>
    </font>
    <font>
      <b/>
      <sz val="9"/>
      <name val="Arial"/>
      <family val="2"/>
      <charset val="186"/>
    </font>
    <font>
      <i/>
      <sz val="9"/>
      <name val="Arial Narrow"/>
      <family val="2"/>
      <charset val="204"/>
    </font>
    <font>
      <sz val="11"/>
      <color theme="1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sz val="11"/>
      <color rgb="FFFF0000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rgb="FF92D050"/>
      <name val="Arial"/>
      <family val="2"/>
      <charset val="186"/>
    </font>
    <font>
      <sz val="8"/>
      <color rgb="FF92D050"/>
      <name val="Arial"/>
      <family val="2"/>
      <charset val="186"/>
    </font>
    <font>
      <i/>
      <sz val="6"/>
      <color rgb="FF92D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9" fontId="1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4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41" xfId="0" applyFont="1" applyBorder="1"/>
    <xf numFmtId="2" fontId="1" fillId="0" borderId="3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vertical="top" wrapText="1"/>
    </xf>
    <xf numFmtId="164" fontId="2" fillId="0" borderId="44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45" xfId="2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3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38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1" applyFont="1" applyBorder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vertical="justify"/>
    </xf>
    <xf numFmtId="9" fontId="1" fillId="0" borderId="39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0" fontId="2" fillId="0" borderId="0" xfId="0" applyFont="1"/>
    <xf numFmtId="0" fontId="2" fillId="0" borderId="9" xfId="0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9" fontId="1" fillId="0" borderId="29" xfId="0" applyNumberFormat="1" applyFont="1" applyBorder="1"/>
    <xf numFmtId="0" fontId="1" fillId="0" borderId="29" xfId="0" applyFont="1" applyBorder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167" fontId="1" fillId="0" borderId="43" xfId="0" applyNumberFormat="1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/>
    </xf>
    <xf numFmtId="168" fontId="1" fillId="0" borderId="43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1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4" fontId="5" fillId="0" borderId="44" xfId="0" applyNumberFormat="1" applyFont="1" applyBorder="1" applyAlignment="1">
      <alignment horizontal="center" vertical="center" wrapText="1"/>
    </xf>
    <xf numFmtId="0" fontId="12" fillId="0" borderId="0" xfId="0" applyFont="1"/>
    <xf numFmtId="9" fontId="1" fillId="0" borderId="0" xfId="4" applyFont="1"/>
    <xf numFmtId="164" fontId="1" fillId="0" borderId="29" xfId="0" applyNumberFormat="1" applyFont="1" applyFill="1" applyBorder="1" applyAlignment="1">
      <alignment vertical="top" wrapText="1"/>
    </xf>
    <xf numFmtId="168" fontId="1" fillId="0" borderId="0" xfId="0" applyNumberFormat="1" applyFont="1"/>
    <xf numFmtId="169" fontId="1" fillId="0" borderId="0" xfId="0" applyNumberFormat="1" applyFont="1"/>
    <xf numFmtId="164" fontId="1" fillId="0" borderId="45" xfId="0" applyNumberFormat="1" applyFont="1" applyFill="1" applyBorder="1" applyAlignment="1">
      <alignment horizontal="center" vertical="center" wrapText="1"/>
    </xf>
    <xf numFmtId="164" fontId="2" fillId="0" borderId="47" xfId="3" applyNumberFormat="1" applyFont="1" applyBorder="1" applyAlignment="1">
      <alignment horizontal="center" vertical="center"/>
    </xf>
    <xf numFmtId="164" fontId="2" fillId="0" borderId="48" xfId="3" applyNumberFormat="1" applyFont="1" applyBorder="1" applyAlignment="1">
      <alignment horizontal="center" vertical="center"/>
    </xf>
    <xf numFmtId="164" fontId="2" fillId="0" borderId="49" xfId="3" applyNumberFormat="1" applyFont="1" applyBorder="1" applyAlignment="1">
      <alignment horizontal="center" vertical="center"/>
    </xf>
    <xf numFmtId="168" fontId="1" fillId="0" borderId="29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164" fontId="1" fillId="0" borderId="29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164" fontId="1" fillId="3" borderId="4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0" xfId="0" applyFont="1" applyFill="1"/>
    <xf numFmtId="0" fontId="12" fillId="0" borderId="0" xfId="0" applyFont="1" applyFill="1"/>
    <xf numFmtId="9" fontId="1" fillId="0" borderId="0" xfId="4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2" fontId="1" fillId="0" borderId="50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wrapText="1"/>
    </xf>
    <xf numFmtId="164" fontId="1" fillId="0" borderId="23" xfId="2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4" fontId="1" fillId="0" borderId="51" xfId="2" applyNumberFormat="1" applyFont="1" applyBorder="1" applyAlignment="1">
      <alignment horizontal="center" vertical="center"/>
    </xf>
    <xf numFmtId="164" fontId="2" fillId="0" borderId="51" xfId="2" applyNumberFormat="1" applyFont="1" applyBorder="1" applyAlignment="1">
      <alignment horizontal="center" vertical="center"/>
    </xf>
    <xf numFmtId="164" fontId="1" fillId="0" borderId="6" xfId="2" applyNumberFormat="1" applyFont="1" applyBorder="1" applyAlignment="1">
      <alignment horizontal="center" vertical="center"/>
    </xf>
    <xf numFmtId="164" fontId="1" fillId="0" borderId="27" xfId="2" applyNumberFormat="1" applyFont="1" applyBorder="1" applyAlignment="1">
      <alignment horizontal="center" vertical="center"/>
    </xf>
    <xf numFmtId="164" fontId="2" fillId="0" borderId="28" xfId="2" applyNumberFormat="1" applyFont="1" applyBorder="1" applyAlignment="1">
      <alignment horizontal="center" vertical="center"/>
    </xf>
    <xf numFmtId="164" fontId="1" fillId="0" borderId="52" xfId="2" applyNumberFormat="1" applyFont="1" applyBorder="1" applyAlignment="1">
      <alignment horizontal="center" vertical="center"/>
    </xf>
    <xf numFmtId="0" fontId="1" fillId="0" borderId="24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36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40" xfId="0" applyNumberFormat="1" applyFont="1" applyBorder="1" applyAlignment="1">
      <alignment horizontal="left"/>
    </xf>
    <xf numFmtId="164" fontId="1" fillId="0" borderId="38" xfId="0" applyNumberFormat="1" applyFont="1" applyBorder="1" applyAlignment="1">
      <alignment horizont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8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horizontal="center"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8" xfId="0" applyNumberFormat="1" applyFont="1" applyBorder="1" applyAlignment="1">
      <alignment horizontal="left" wrapText="1"/>
    </xf>
    <xf numFmtId="0" fontId="2" fillId="0" borderId="47" xfId="3" applyFont="1" applyBorder="1" applyAlignment="1">
      <alignment horizontal="right" wrapText="1"/>
    </xf>
    <xf numFmtId="0" fontId="2" fillId="0" borderId="48" xfId="3" applyFont="1" applyBorder="1" applyAlignment="1">
      <alignment horizontal="right" wrapText="1"/>
    </xf>
    <xf numFmtId="0" fontId="2" fillId="0" borderId="49" xfId="3" applyFont="1" applyBorder="1" applyAlignment="1">
      <alignment horizontal="right" wrapText="1"/>
    </xf>
    <xf numFmtId="0" fontId="2" fillId="0" borderId="13" xfId="3" applyFont="1" applyFill="1" applyBorder="1" applyAlignment="1">
      <alignment horizontal="right" wrapText="1"/>
    </xf>
    <xf numFmtId="0" fontId="1" fillId="0" borderId="0" xfId="0" applyFont="1" applyFill="1" applyAlignment="1">
      <alignment wrapText="1"/>
    </xf>
    <xf numFmtId="165" fontId="1" fillId="0" borderId="1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vertical="top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vertical="top" wrapText="1"/>
    </xf>
    <xf numFmtId="164" fontId="1" fillId="0" borderId="50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/>
    </xf>
    <xf numFmtId="9" fontId="1" fillId="0" borderId="0" xfId="0" applyNumberFormat="1" applyFont="1" applyFill="1" applyAlignment="1"/>
    <xf numFmtId="2" fontId="1" fillId="0" borderId="29" xfId="0" applyNumberFormat="1" applyFont="1" applyBorder="1" applyAlignment="1">
      <alignment wrapText="1"/>
    </xf>
  </cellXfs>
  <cellStyles count="5">
    <cellStyle name="Normal 2" xfId="2" xr:uid="{00000000-0005-0000-0000-000001000000}"/>
    <cellStyle name="Parasts" xfId="0" builtinId="0"/>
    <cellStyle name="Procenti" xfId="4" builtinId="5"/>
    <cellStyle name="Обычный_33. OZOLNIEKU NOVADA DOME_OZO SKOLA_TELPU, GAITENU, KAPNU TELPU REMONTS_TAME_VADIMS_2011_02_25_melnraksts" xfId="1" xr:uid="{00000000-0005-0000-0000-000003000000}"/>
    <cellStyle name="Обычный_saulkrasti_tame" xfId="3" xr:uid="{00000000-0005-0000-0000-000004000000}"/>
  </cellStyles>
  <dxfs count="165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39"/>
  <sheetViews>
    <sheetView workbookViewId="0">
      <selection activeCell="A37" sqref="A37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130" t="s">
        <v>0</v>
      </c>
    </row>
    <row r="3" spans="1:3" x14ac:dyDescent="0.2">
      <c r="A3" s="130"/>
      <c r="B3" s="2"/>
      <c r="C3" s="2"/>
    </row>
    <row r="4" spans="1:3" x14ac:dyDescent="0.2">
      <c r="B4" s="142" t="s">
        <v>1</v>
      </c>
      <c r="C4" s="142"/>
    </row>
    <row r="5" spans="1:3" x14ac:dyDescent="0.2">
      <c r="A5" s="130"/>
      <c r="B5" s="130"/>
      <c r="C5" s="130"/>
    </row>
    <row r="6" spans="1:3" x14ac:dyDescent="0.2">
      <c r="C6" s="127" t="s">
        <v>2</v>
      </c>
    </row>
    <row r="8" spans="1:3" x14ac:dyDescent="0.2">
      <c r="B8" s="143" t="s">
        <v>3</v>
      </c>
      <c r="C8" s="143"/>
    </row>
    <row r="11" spans="1:3" x14ac:dyDescent="0.2">
      <c r="B11" s="130" t="s">
        <v>4</v>
      </c>
    </row>
    <row r="12" spans="1:3" x14ac:dyDescent="0.2">
      <c r="B12" s="126" t="s">
        <v>5</v>
      </c>
    </row>
    <row r="13" spans="1:3" x14ac:dyDescent="0.2">
      <c r="A13" s="127" t="s">
        <v>6</v>
      </c>
      <c r="B13" s="72" t="s">
        <v>7</v>
      </c>
      <c r="C13" s="72"/>
    </row>
    <row r="14" spans="1:3" ht="22.5" x14ac:dyDescent="0.2">
      <c r="A14" s="127" t="s">
        <v>8</v>
      </c>
      <c r="B14" s="72" t="s">
        <v>9</v>
      </c>
      <c r="C14" s="72"/>
    </row>
    <row r="15" spans="1:3" x14ac:dyDescent="0.2">
      <c r="A15" s="127" t="s">
        <v>10</v>
      </c>
      <c r="B15" s="71" t="s">
        <v>11</v>
      </c>
      <c r="C15" s="71"/>
    </row>
    <row r="16" spans="1:3" x14ac:dyDescent="0.2">
      <c r="A16" s="127" t="s">
        <v>12</v>
      </c>
      <c r="B16" s="70" t="s">
        <v>13</v>
      </c>
      <c r="C16" s="70"/>
    </row>
    <row r="17" spans="1:3" ht="12" thickBot="1" x14ac:dyDescent="0.25"/>
    <row r="18" spans="1:3" x14ac:dyDescent="0.2">
      <c r="A18" s="3" t="s">
        <v>14</v>
      </c>
      <c r="B18" s="4" t="s">
        <v>15</v>
      </c>
      <c r="C18" s="5" t="s">
        <v>16</v>
      </c>
    </row>
    <row r="19" spans="1:3" x14ac:dyDescent="0.2">
      <c r="A19" s="74">
        <v>1</v>
      </c>
      <c r="B19" s="6" t="s">
        <v>17</v>
      </c>
      <c r="C19" s="7">
        <f>'Kops a'!E27</f>
        <v>0</v>
      </c>
    </row>
    <row r="20" spans="1:3" x14ac:dyDescent="0.2">
      <c r="A20" s="75"/>
      <c r="B20" s="76"/>
      <c r="C20" s="8"/>
    </row>
    <row r="21" spans="1:3" x14ac:dyDescent="0.2">
      <c r="A21" s="77"/>
      <c r="B21" s="6"/>
      <c r="C21" s="8"/>
    </row>
    <row r="22" spans="1:3" x14ac:dyDescent="0.2">
      <c r="A22" s="77"/>
      <c r="B22" s="6"/>
      <c r="C22" s="8"/>
    </row>
    <row r="23" spans="1:3" x14ac:dyDescent="0.2">
      <c r="A23" s="77"/>
      <c r="B23" s="6"/>
      <c r="C23" s="8"/>
    </row>
    <row r="24" spans="1:3" x14ac:dyDescent="0.2">
      <c r="A24" s="77"/>
      <c r="B24" s="6"/>
      <c r="C24" s="8"/>
    </row>
    <row r="25" spans="1:3" ht="12" thickBot="1" x14ac:dyDescent="0.25">
      <c r="A25" s="78"/>
      <c r="B25" s="44"/>
      <c r="C25" s="45"/>
    </row>
    <row r="26" spans="1:3" ht="12" thickBot="1" x14ac:dyDescent="0.25">
      <c r="A26" s="9"/>
      <c r="B26" s="10" t="s">
        <v>18</v>
      </c>
      <c r="C26" s="11">
        <f>SUM(C19:C25)</f>
        <v>0</v>
      </c>
    </row>
    <row r="27" spans="1:3" ht="12" thickBot="1" x14ac:dyDescent="0.25">
      <c r="B27" s="129"/>
      <c r="C27" s="12"/>
    </row>
    <row r="28" spans="1:3" ht="12" thickBot="1" x14ac:dyDescent="0.25">
      <c r="A28" s="144" t="s">
        <v>19</v>
      </c>
      <c r="B28" s="145"/>
      <c r="C28" s="13">
        <f>ROUND(C26*21%,2)</f>
        <v>0</v>
      </c>
    </row>
    <row r="31" spans="1:3" x14ac:dyDescent="0.2">
      <c r="A31" s="1" t="s">
        <v>20</v>
      </c>
      <c r="B31" s="146"/>
      <c r="C31" s="146"/>
    </row>
    <row r="32" spans="1:3" x14ac:dyDescent="0.2">
      <c r="B32" s="141" t="s">
        <v>21</v>
      </c>
      <c r="C32" s="141"/>
    </row>
    <row r="34" spans="1:3" x14ac:dyDescent="0.2">
      <c r="A34" s="1" t="s">
        <v>22</v>
      </c>
      <c r="B34" s="14"/>
      <c r="C34" s="14"/>
    </row>
    <row r="35" spans="1:3" x14ac:dyDescent="0.2">
      <c r="A35" s="14"/>
      <c r="B35" s="14"/>
      <c r="C35" s="14"/>
    </row>
    <row r="36" spans="1:3" x14ac:dyDescent="0.2">
      <c r="A36" s="1" t="s">
        <v>164</v>
      </c>
    </row>
    <row r="38" spans="1:3" x14ac:dyDescent="0.2">
      <c r="A38" s="85" t="s">
        <v>23</v>
      </c>
    </row>
    <row r="39" spans="1:3" x14ac:dyDescent="0.2">
      <c r="A39" s="85" t="s">
        <v>24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164" priority="9" operator="equal">
      <formula>0</formula>
    </cfRule>
  </conditionalFormatting>
  <conditionalFormatting sqref="B13:B16">
    <cfRule type="cellIs" dxfId="163" priority="8" operator="equal">
      <formula>0</formula>
    </cfRule>
  </conditionalFormatting>
  <conditionalFormatting sqref="B19">
    <cfRule type="cellIs" dxfId="162" priority="7" operator="equal">
      <formula>0</formula>
    </cfRule>
  </conditionalFormatting>
  <conditionalFormatting sqref="B34">
    <cfRule type="cellIs" dxfId="161" priority="5" operator="equal">
      <formula>0</formula>
    </cfRule>
  </conditionalFormatting>
  <conditionalFormatting sqref="B31:C31">
    <cfRule type="cellIs" dxfId="160" priority="3" operator="equal">
      <formula>0</formula>
    </cfRule>
  </conditionalFormatting>
  <conditionalFormatting sqref="A19">
    <cfRule type="cellIs" dxfId="159" priority="2" operator="equal">
      <formula>0</formula>
    </cfRule>
  </conditionalFormatting>
  <conditionalFormatting sqref="A36">
    <cfRule type="containsText" dxfId="158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48"/>
  <sheetViews>
    <sheetView workbookViewId="0">
      <selection activeCell="C38" sqref="C38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127"/>
      <c r="G1" s="143"/>
      <c r="H1" s="143"/>
      <c r="I1" s="143"/>
    </row>
    <row r="2" spans="1:9" x14ac:dyDescent="0.2">
      <c r="A2" s="183" t="s">
        <v>25</v>
      </c>
      <c r="B2" s="183"/>
      <c r="C2" s="183"/>
      <c r="D2" s="183"/>
      <c r="E2" s="183"/>
      <c r="F2" s="183"/>
      <c r="G2" s="183"/>
      <c r="H2" s="183"/>
      <c r="I2" s="183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84" t="s">
        <v>26</v>
      </c>
      <c r="D4" s="184"/>
      <c r="E4" s="184"/>
      <c r="F4" s="184"/>
      <c r="G4" s="184"/>
      <c r="H4" s="184"/>
      <c r="I4" s="184"/>
    </row>
    <row r="5" spans="1:9" ht="11.25" customHeight="1" x14ac:dyDescent="0.2">
      <c r="A5" s="79"/>
      <c r="B5" s="79"/>
      <c r="C5" s="186" t="s">
        <v>5</v>
      </c>
      <c r="D5" s="186"/>
      <c r="E5" s="186"/>
      <c r="F5" s="186"/>
      <c r="G5" s="186"/>
      <c r="H5" s="186"/>
      <c r="I5" s="186"/>
    </row>
    <row r="6" spans="1:9" x14ac:dyDescent="0.2">
      <c r="A6" s="182" t="s">
        <v>27</v>
      </c>
      <c r="B6" s="182"/>
      <c r="C6" s="182"/>
      <c r="D6" s="185" t="str">
        <f>'Kopt a'!B13</f>
        <v>Daudzdzīvokļu dzīvojamā ēka</v>
      </c>
      <c r="E6" s="185"/>
      <c r="F6" s="185"/>
      <c r="G6" s="185"/>
      <c r="H6" s="185"/>
      <c r="I6" s="185"/>
    </row>
    <row r="7" spans="1:9" x14ac:dyDescent="0.2">
      <c r="A7" s="182" t="s">
        <v>8</v>
      </c>
      <c r="B7" s="182"/>
      <c r="C7" s="182"/>
      <c r="D7" s="180" t="str">
        <f>'Kopt a'!B14</f>
        <v>Daudzdzīvokļu dzīvojamās ēkas energoefektivitātes paaugstināšanas pasākumi</v>
      </c>
      <c r="E7" s="180"/>
      <c r="F7" s="180"/>
      <c r="G7" s="180"/>
      <c r="H7" s="180"/>
      <c r="I7" s="180"/>
    </row>
    <row r="8" spans="1:9" x14ac:dyDescent="0.2">
      <c r="A8" s="179" t="s">
        <v>28</v>
      </c>
      <c r="B8" s="179"/>
      <c r="C8" s="179"/>
      <c r="D8" s="180" t="str">
        <f>'Kopt a'!B15</f>
        <v>Kurzemes iela 4/6, Liepāja</v>
      </c>
      <c r="E8" s="180"/>
      <c r="F8" s="180"/>
      <c r="G8" s="180"/>
      <c r="H8" s="180"/>
      <c r="I8" s="180"/>
    </row>
    <row r="9" spans="1:9" x14ac:dyDescent="0.2">
      <c r="A9" s="179" t="s">
        <v>29</v>
      </c>
      <c r="B9" s="179"/>
      <c r="C9" s="179"/>
      <c r="D9" s="180" t="str">
        <f>'Kopt a'!B16</f>
        <v>2019/3-62/147</v>
      </c>
      <c r="E9" s="180"/>
      <c r="F9" s="180"/>
      <c r="G9" s="180"/>
      <c r="H9" s="180"/>
      <c r="I9" s="180"/>
    </row>
    <row r="10" spans="1:9" x14ac:dyDescent="0.2">
      <c r="C10" s="127" t="s">
        <v>30</v>
      </c>
      <c r="D10" s="181">
        <f>E25</f>
        <v>0</v>
      </c>
      <c r="E10" s="181"/>
      <c r="F10" s="73"/>
      <c r="G10" s="73"/>
      <c r="H10" s="73"/>
      <c r="I10" s="73"/>
    </row>
    <row r="11" spans="1:9" x14ac:dyDescent="0.2">
      <c r="C11" s="127" t="s">
        <v>31</v>
      </c>
      <c r="D11" s="181">
        <f>I21</f>
        <v>0</v>
      </c>
      <c r="E11" s="181"/>
      <c r="F11" s="73"/>
      <c r="G11" s="73"/>
      <c r="H11" s="73"/>
      <c r="I11" s="73"/>
    </row>
    <row r="12" spans="1:9" ht="12" thickBot="1" x14ac:dyDescent="0.25">
      <c r="F12" s="131"/>
      <c r="G12" s="131"/>
      <c r="H12" s="131"/>
      <c r="I12" s="131"/>
    </row>
    <row r="13" spans="1:9" x14ac:dyDescent="0.2">
      <c r="A13" s="163" t="s">
        <v>32</v>
      </c>
      <c r="B13" s="165" t="s">
        <v>33</v>
      </c>
      <c r="C13" s="167" t="s">
        <v>34</v>
      </c>
      <c r="D13" s="168"/>
      <c r="E13" s="171" t="s">
        <v>35</v>
      </c>
      <c r="F13" s="175" t="s">
        <v>36</v>
      </c>
      <c r="G13" s="176"/>
      <c r="H13" s="176"/>
      <c r="I13" s="177" t="s">
        <v>37</v>
      </c>
    </row>
    <row r="14" spans="1:9" ht="23.25" thickBot="1" x14ac:dyDescent="0.25">
      <c r="A14" s="164"/>
      <c r="B14" s="166"/>
      <c r="C14" s="169"/>
      <c r="D14" s="170"/>
      <c r="E14" s="172"/>
      <c r="F14" s="15" t="s">
        <v>38</v>
      </c>
      <c r="G14" s="16" t="s">
        <v>39</v>
      </c>
      <c r="H14" s="16" t="s">
        <v>40</v>
      </c>
      <c r="I14" s="178"/>
    </row>
    <row r="15" spans="1:9" x14ac:dyDescent="0.2">
      <c r="A15" s="68">
        <f>IF(E15=0,0,IF(COUNTBLANK(E15)=1,0,COUNTA($E$15:E15)))</f>
        <v>0</v>
      </c>
      <c r="B15" s="19">
        <f>IF(A15=0,0,CONCATENATE("Lt-",A15))</f>
        <v>0</v>
      </c>
      <c r="C15" s="173" t="str">
        <f>'1a'!C2:I2</f>
        <v>Demontāžas un sagatavošanas darbi</v>
      </c>
      <c r="D15" s="174"/>
      <c r="E15" s="51">
        <f>'1a'!P20</f>
        <v>0</v>
      </c>
      <c r="F15" s="46">
        <f>'1a'!M20</f>
        <v>0</v>
      </c>
      <c r="G15" s="47">
        <f>'1a'!N20</f>
        <v>0</v>
      </c>
      <c r="H15" s="47">
        <f>'1a'!O20</f>
        <v>0</v>
      </c>
      <c r="I15" s="48">
        <f>'1a'!L20</f>
        <v>0</v>
      </c>
    </row>
    <row r="16" spans="1:9" x14ac:dyDescent="0.2">
      <c r="A16" s="69">
        <f>IF(E16=0,0,IF(COUNTBLANK(E16)=1,0,COUNTA($E$15:E16)))</f>
        <v>0</v>
      </c>
      <c r="B16" s="20">
        <f>IF(A16=0,0,CONCATENATE("Lt-",A16))</f>
        <v>0</v>
      </c>
      <c r="C16" s="161" t="str">
        <f>'2a'!C2:I2</f>
        <v>Jumts</v>
      </c>
      <c r="D16" s="162"/>
      <c r="E16" s="52">
        <f>'2a'!P23</f>
        <v>0</v>
      </c>
      <c r="F16" s="37">
        <f>'2a'!M23</f>
        <v>0</v>
      </c>
      <c r="G16" s="49">
        <f>'2a'!N23</f>
        <v>0</v>
      </c>
      <c r="H16" s="49">
        <f>'2a'!O23</f>
        <v>0</v>
      </c>
      <c r="I16" s="50">
        <f>'2a'!L23</f>
        <v>0</v>
      </c>
    </row>
    <row r="17" spans="1:9" x14ac:dyDescent="0.2">
      <c r="A17" s="69">
        <f>IF(E17=0,0,IF(COUNTBLANK(E17)=1,0,COUNTA($E$15:E17)))</f>
        <v>0</v>
      </c>
      <c r="B17" s="20">
        <f t="shared" ref="B17:B20" si="0">IF(A17=0,0,CONCATENATE("Lt-",A17))</f>
        <v>0</v>
      </c>
      <c r="C17" s="161" t="str">
        <f>'3a'!C2:I2</f>
        <v>Sienas</v>
      </c>
      <c r="D17" s="162"/>
      <c r="E17" s="53">
        <f>'3a'!P25</f>
        <v>0</v>
      </c>
      <c r="F17" s="37">
        <f>'3a'!M25</f>
        <v>0</v>
      </c>
      <c r="G17" s="49">
        <f>'3a'!N25</f>
        <v>0</v>
      </c>
      <c r="H17" s="49">
        <f>'3a'!O25</f>
        <v>0</v>
      </c>
      <c r="I17" s="50">
        <f>'3a'!L25</f>
        <v>0</v>
      </c>
    </row>
    <row r="18" spans="1:9" ht="11.25" customHeight="1" x14ac:dyDescent="0.2">
      <c r="A18" s="69">
        <f>IF(E18=0,0,IF(COUNTBLANK(E18)=1,0,COUNTA($E$15:E18)))</f>
        <v>0</v>
      </c>
      <c r="B18" s="20">
        <f t="shared" si="0"/>
        <v>0</v>
      </c>
      <c r="C18" s="161" t="str">
        <f>'4a'!C2:I2</f>
        <v>Bēniņu siltināšana</v>
      </c>
      <c r="D18" s="162"/>
      <c r="E18" s="53">
        <f>'4a'!P21</f>
        <v>0</v>
      </c>
      <c r="F18" s="37">
        <f>'4a'!M21</f>
        <v>0</v>
      </c>
      <c r="G18" s="49">
        <f>'4a'!N21</f>
        <v>0</v>
      </c>
      <c r="H18" s="49">
        <f>'4a'!O21</f>
        <v>0</v>
      </c>
      <c r="I18" s="50">
        <f>'4a'!L21</f>
        <v>0</v>
      </c>
    </row>
    <row r="19" spans="1:9" x14ac:dyDescent="0.2">
      <c r="A19" s="69">
        <f>IF(E19=0,0,IF(COUNTBLANK(E19)=1,0,COUNTA($E$15:E19)))</f>
        <v>0</v>
      </c>
      <c r="B19" s="20">
        <f t="shared" si="0"/>
        <v>0</v>
      </c>
      <c r="C19" s="161" t="str">
        <f>'5a'!C2:I2</f>
        <v>Logi un durvis</v>
      </c>
      <c r="D19" s="162"/>
      <c r="E19" s="53">
        <f>'5a'!P56</f>
        <v>0</v>
      </c>
      <c r="F19" s="37">
        <f>'5a'!M56</f>
        <v>0</v>
      </c>
      <c r="G19" s="49">
        <f>'5a'!N56</f>
        <v>0</v>
      </c>
      <c r="H19" s="49">
        <f>'5a'!O56</f>
        <v>0</v>
      </c>
      <c r="I19" s="50">
        <f>'5a'!L56</f>
        <v>0</v>
      </c>
    </row>
    <row r="20" spans="1:9" ht="12" thickBot="1" x14ac:dyDescent="0.25">
      <c r="A20" s="69">
        <f>IF(E20=0,0,IF(COUNTBLANK(E20)=1,0,COUNTA($E$15:E20)))</f>
        <v>0</v>
      </c>
      <c r="B20" s="20">
        <f t="shared" si="0"/>
        <v>0</v>
      </c>
      <c r="C20" s="161" t="str">
        <f>'6a'!C2:I2</f>
        <v>Dažādi</v>
      </c>
      <c r="D20" s="162"/>
      <c r="E20" s="53">
        <f>'6a'!P24</f>
        <v>0</v>
      </c>
      <c r="F20" s="37">
        <f>'6a'!M24</f>
        <v>0</v>
      </c>
      <c r="G20" s="49">
        <f>'6a'!N24</f>
        <v>0</v>
      </c>
      <c r="H20" s="49">
        <f>'6a'!O24</f>
        <v>0</v>
      </c>
      <c r="I20" s="50">
        <f>'6a'!L24</f>
        <v>0</v>
      </c>
    </row>
    <row r="21" spans="1:9" ht="12" thickBot="1" x14ac:dyDescent="0.25">
      <c r="A21" s="147" t="s">
        <v>41</v>
      </c>
      <c r="B21" s="148"/>
      <c r="C21" s="148"/>
      <c r="D21" s="148"/>
      <c r="E21" s="33">
        <f>SUM(E15:E20)</f>
        <v>0</v>
      </c>
      <c r="F21" s="32">
        <f>SUM(F15:F20)</f>
        <v>0</v>
      </c>
      <c r="G21" s="32">
        <f>SUM(G15:G20)</f>
        <v>0</v>
      </c>
      <c r="H21" s="32">
        <f>SUM(H15:H20)</f>
        <v>0</v>
      </c>
      <c r="I21" s="33">
        <f>SUM(I15:I20)</f>
        <v>0</v>
      </c>
    </row>
    <row r="22" spans="1:9" x14ac:dyDescent="0.2">
      <c r="A22" s="149" t="s">
        <v>42</v>
      </c>
      <c r="B22" s="150"/>
      <c r="C22" s="151"/>
      <c r="D22" s="65"/>
      <c r="E22" s="34">
        <f>ROUND(E21*$D22,2)</f>
        <v>0</v>
      </c>
      <c r="F22" s="35"/>
      <c r="G22" s="35"/>
      <c r="H22" s="35"/>
      <c r="I22" s="35"/>
    </row>
    <row r="23" spans="1:9" x14ac:dyDescent="0.2">
      <c r="A23" s="152" t="s">
        <v>43</v>
      </c>
      <c r="B23" s="153"/>
      <c r="C23" s="154"/>
      <c r="D23" s="66"/>
      <c r="E23" s="36">
        <f>ROUND(E22*$D23,2)</f>
        <v>0</v>
      </c>
      <c r="F23" s="35"/>
      <c r="G23" s="35"/>
      <c r="H23" s="35"/>
      <c r="I23" s="35"/>
    </row>
    <row r="24" spans="1:9" x14ac:dyDescent="0.2">
      <c r="A24" s="155" t="s">
        <v>44</v>
      </c>
      <c r="B24" s="156"/>
      <c r="C24" s="157"/>
      <c r="D24" s="67"/>
      <c r="E24" s="36">
        <f>ROUND(E21*$D24,2)</f>
        <v>0</v>
      </c>
      <c r="F24" s="35"/>
      <c r="G24" s="35"/>
      <c r="H24" s="35"/>
      <c r="I24" s="35"/>
    </row>
    <row r="25" spans="1:9" ht="12" thickBot="1" x14ac:dyDescent="0.25">
      <c r="A25" s="158" t="s">
        <v>45</v>
      </c>
      <c r="B25" s="159"/>
      <c r="C25" s="160"/>
      <c r="D25" s="86"/>
      <c r="E25" s="87">
        <f>SUM(E21:E24)-E23</f>
        <v>0</v>
      </c>
      <c r="F25" s="35"/>
      <c r="G25" s="35"/>
      <c r="H25" s="35"/>
      <c r="I25" s="35"/>
    </row>
    <row r="26" spans="1:9" ht="12" thickBot="1" x14ac:dyDescent="0.25">
      <c r="C26" s="128" t="s">
        <v>46</v>
      </c>
      <c r="D26" s="88">
        <v>0.02</v>
      </c>
      <c r="E26" s="89">
        <f>ROUND(E25*D26,2)</f>
        <v>0</v>
      </c>
      <c r="G26" s="17"/>
    </row>
    <row r="27" spans="1:9" ht="12" thickBot="1" x14ac:dyDescent="0.25">
      <c r="C27" s="128" t="s">
        <v>47</v>
      </c>
      <c r="D27" s="31"/>
      <c r="E27" s="221">
        <f>E26+E25</f>
        <v>0</v>
      </c>
      <c r="F27" s="18"/>
      <c r="G27" s="18"/>
      <c r="H27" s="18"/>
      <c r="I27" s="18"/>
    </row>
    <row r="30" spans="1:9" x14ac:dyDescent="0.2">
      <c r="A30" s="1" t="s">
        <v>20</v>
      </c>
      <c r="B30" s="14"/>
      <c r="C30" s="146"/>
      <c r="D30" s="146"/>
      <c r="E30" s="146"/>
      <c r="F30" s="146"/>
      <c r="G30" s="146"/>
      <c r="H30" s="146"/>
    </row>
    <row r="31" spans="1:9" x14ac:dyDescent="0.2">
      <c r="A31" s="14"/>
      <c r="B31" s="14"/>
      <c r="C31" s="141" t="s">
        <v>21</v>
      </c>
      <c r="D31" s="141"/>
      <c r="E31" s="141"/>
      <c r="F31" s="141"/>
      <c r="G31" s="141"/>
      <c r="H31" s="141"/>
    </row>
    <row r="32" spans="1:9" x14ac:dyDescent="0.2">
      <c r="A32" s="14"/>
      <c r="B32" s="14"/>
      <c r="C32" s="14"/>
      <c r="D32" s="14"/>
      <c r="E32" s="14"/>
      <c r="F32" s="14"/>
      <c r="G32" s="14"/>
      <c r="H32" s="14"/>
    </row>
    <row r="33" spans="1:9" x14ac:dyDescent="0.2">
      <c r="A33" s="80" t="str">
        <f>'Kopt a'!A36</f>
        <v>Tāme sastādīta 2021.gada</v>
      </c>
      <c r="B33" s="81"/>
      <c r="C33" s="81"/>
      <c r="D33" s="81"/>
      <c r="F33" s="14"/>
      <c r="G33" s="14"/>
      <c r="H33" s="14"/>
    </row>
    <row r="34" spans="1:9" x14ac:dyDescent="0.2">
      <c r="A34" s="14"/>
      <c r="B34" s="14"/>
      <c r="C34" s="14"/>
      <c r="D34" s="14"/>
      <c r="E34" s="14"/>
      <c r="F34" s="14"/>
      <c r="G34" s="14"/>
      <c r="H34" s="14"/>
    </row>
    <row r="35" spans="1:9" x14ac:dyDescent="0.2">
      <c r="A35" s="1" t="s">
        <v>48</v>
      </c>
      <c r="B35" s="14"/>
      <c r="C35" s="146"/>
      <c r="D35" s="146"/>
      <c r="E35" s="146"/>
      <c r="F35" s="146"/>
      <c r="G35" s="146"/>
      <c r="H35" s="146"/>
    </row>
    <row r="36" spans="1:9" x14ac:dyDescent="0.2">
      <c r="A36" s="14"/>
      <c r="B36" s="14"/>
      <c r="C36" s="141" t="s">
        <v>21</v>
      </c>
      <c r="D36" s="141"/>
      <c r="E36" s="141"/>
      <c r="F36" s="141"/>
      <c r="G36" s="141"/>
      <c r="H36" s="141"/>
    </row>
    <row r="37" spans="1:9" x14ac:dyDescent="0.2">
      <c r="A37" s="14"/>
      <c r="B37" s="14"/>
      <c r="C37" s="14"/>
      <c r="D37" s="14"/>
      <c r="E37" s="14"/>
      <c r="F37" s="14"/>
      <c r="G37" s="14"/>
      <c r="H37" s="14"/>
    </row>
    <row r="38" spans="1:9" x14ac:dyDescent="0.2">
      <c r="A38" s="80" t="s">
        <v>22</v>
      </c>
      <c r="B38" s="81"/>
      <c r="C38" s="97"/>
      <c r="D38" s="81"/>
      <c r="F38" s="14"/>
      <c r="G38" s="14"/>
      <c r="H38" s="14"/>
    </row>
    <row r="40" spans="1:9" ht="13.5" x14ac:dyDescent="0.2">
      <c r="A40" s="90" t="s">
        <v>49</v>
      </c>
    </row>
    <row r="41" spans="1:9" ht="12" x14ac:dyDescent="0.2">
      <c r="A41" s="91" t="s">
        <v>50</v>
      </c>
    </row>
    <row r="42" spans="1:9" ht="12" x14ac:dyDescent="0.2">
      <c r="A42" s="91" t="s">
        <v>51</v>
      </c>
    </row>
    <row r="48" spans="1:9" x14ac:dyDescent="0.2">
      <c r="E48" s="17"/>
      <c r="F48" s="17"/>
      <c r="G48" s="17"/>
      <c r="H48" s="17"/>
      <c r="I48" s="17"/>
    </row>
  </sheetData>
  <mergeCells count="35">
    <mergeCell ref="A7:C7"/>
    <mergeCell ref="D7:I7"/>
    <mergeCell ref="G1:I1"/>
    <mergeCell ref="A2:I2"/>
    <mergeCell ref="C4:I4"/>
    <mergeCell ref="A6:C6"/>
    <mergeCell ref="D6:I6"/>
    <mergeCell ref="C5:I5"/>
    <mergeCell ref="F13:H13"/>
    <mergeCell ref="I13:I14"/>
    <mergeCell ref="A8:C8"/>
    <mergeCell ref="D8:I8"/>
    <mergeCell ref="A9:C9"/>
    <mergeCell ref="D9:I9"/>
    <mergeCell ref="D10:E10"/>
    <mergeCell ref="D11:E11"/>
    <mergeCell ref="C20:D20"/>
    <mergeCell ref="A13:A14"/>
    <mergeCell ref="B13:B14"/>
    <mergeCell ref="C13:D14"/>
    <mergeCell ref="E13:E14"/>
    <mergeCell ref="C15:D15"/>
    <mergeCell ref="C16:D16"/>
    <mergeCell ref="C17:D17"/>
    <mergeCell ref="C18:D18"/>
    <mergeCell ref="C19:D19"/>
    <mergeCell ref="C30:H30"/>
    <mergeCell ref="C31:H31"/>
    <mergeCell ref="C35:H35"/>
    <mergeCell ref="C36:H36"/>
    <mergeCell ref="A21:D21"/>
    <mergeCell ref="A22:C22"/>
    <mergeCell ref="A23:C23"/>
    <mergeCell ref="A24:C24"/>
    <mergeCell ref="A25:C25"/>
  </mergeCells>
  <conditionalFormatting sqref="E21:I21">
    <cfRule type="cellIs" dxfId="157" priority="19" operator="equal">
      <formula>0</formula>
    </cfRule>
  </conditionalFormatting>
  <conditionalFormatting sqref="D10:E11">
    <cfRule type="cellIs" dxfId="156" priority="18" operator="equal">
      <formula>0</formula>
    </cfRule>
  </conditionalFormatting>
  <conditionalFormatting sqref="E15 C15:D20 E22:E25 I15:I20">
    <cfRule type="cellIs" dxfId="155" priority="16" operator="equal">
      <formula>0</formula>
    </cfRule>
  </conditionalFormatting>
  <conditionalFormatting sqref="D22:D24">
    <cfRule type="cellIs" dxfId="154" priority="14" operator="equal">
      <formula>0</formula>
    </cfRule>
  </conditionalFormatting>
  <conditionalFormatting sqref="C35:H35">
    <cfRule type="cellIs" dxfId="153" priority="11" operator="equal">
      <formula>0</formula>
    </cfRule>
  </conditionalFormatting>
  <conditionalFormatting sqref="C30:H30">
    <cfRule type="cellIs" dxfId="152" priority="10" operator="equal">
      <formula>0</formula>
    </cfRule>
  </conditionalFormatting>
  <conditionalFormatting sqref="E15:E20">
    <cfRule type="cellIs" dxfId="151" priority="8" operator="equal">
      <formula>0</formula>
    </cfRule>
  </conditionalFormatting>
  <conditionalFormatting sqref="F15:I20">
    <cfRule type="cellIs" dxfId="150" priority="7" operator="equal">
      <formula>0</formula>
    </cfRule>
  </conditionalFormatting>
  <conditionalFormatting sqref="D6:I9">
    <cfRule type="cellIs" dxfId="149" priority="6" operator="equal">
      <formula>0</formula>
    </cfRule>
  </conditionalFormatting>
  <conditionalFormatting sqref="C38">
    <cfRule type="cellIs" dxfId="148" priority="4" operator="equal">
      <formula>0</formula>
    </cfRule>
  </conditionalFormatting>
  <conditionalFormatting sqref="B15:B20">
    <cfRule type="cellIs" dxfId="147" priority="3" operator="equal">
      <formula>0</formula>
    </cfRule>
  </conditionalFormatting>
  <conditionalFormatting sqref="A15:A20">
    <cfRule type="cellIs" dxfId="146" priority="1" operator="equal">
      <formula>0</formula>
    </cfRule>
  </conditionalFormatting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_________________________________",A38)))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55"/>
  <sheetViews>
    <sheetView zoomScaleNormal="100" workbookViewId="0">
      <selection activeCell="C11" sqref="C11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18"/>
      <c r="B1" s="18"/>
      <c r="C1" s="22" t="s">
        <v>52</v>
      </c>
      <c r="D1" s="43">
        <f>'Kops a'!A15</f>
        <v>0</v>
      </c>
      <c r="E1" s="18"/>
      <c r="F1" s="18"/>
      <c r="G1" s="18"/>
      <c r="H1" s="18"/>
      <c r="I1" s="18"/>
      <c r="J1" s="18"/>
      <c r="N1" s="21"/>
      <c r="O1" s="22"/>
      <c r="P1" s="23"/>
    </row>
    <row r="2" spans="1:16" x14ac:dyDescent="0.2">
      <c r="A2" s="24"/>
      <c r="B2" s="24"/>
      <c r="C2" s="193" t="s">
        <v>53</v>
      </c>
      <c r="D2" s="193"/>
      <c r="E2" s="193"/>
      <c r="F2" s="193"/>
      <c r="G2" s="193"/>
      <c r="H2" s="193"/>
      <c r="I2" s="193"/>
      <c r="J2" s="24"/>
    </row>
    <row r="3" spans="1:16" x14ac:dyDescent="0.2">
      <c r="A3" s="25"/>
      <c r="B3" s="25"/>
      <c r="C3" s="184" t="s">
        <v>26</v>
      </c>
      <c r="D3" s="184"/>
      <c r="E3" s="184"/>
      <c r="F3" s="184"/>
      <c r="G3" s="184"/>
      <c r="H3" s="184"/>
      <c r="I3" s="184"/>
      <c r="J3" s="25"/>
    </row>
    <row r="4" spans="1:16" x14ac:dyDescent="0.2">
      <c r="A4" s="25"/>
      <c r="B4" s="25"/>
      <c r="C4" s="194" t="s">
        <v>5</v>
      </c>
      <c r="D4" s="194"/>
      <c r="E4" s="194"/>
      <c r="F4" s="194"/>
      <c r="G4" s="194"/>
      <c r="H4" s="194"/>
      <c r="I4" s="194"/>
      <c r="J4" s="25"/>
    </row>
    <row r="5" spans="1:16" ht="11.25" customHeight="1" x14ac:dyDescent="0.2">
      <c r="A5" s="18"/>
      <c r="B5" s="18"/>
      <c r="C5" s="22" t="s">
        <v>6</v>
      </c>
      <c r="D5" s="207" t="str">
        <f>'Kops a'!D6</f>
        <v>Daudzdzīvokļu dzīvojamā ēka</v>
      </c>
      <c r="E5" s="207"/>
      <c r="F5" s="207"/>
      <c r="G5" s="207"/>
      <c r="H5" s="207"/>
      <c r="I5" s="207"/>
      <c r="J5" s="207"/>
      <c r="K5" s="207"/>
      <c r="L5" s="207"/>
      <c r="M5" s="14"/>
      <c r="N5" s="14"/>
      <c r="O5" s="14"/>
      <c r="P5" s="14"/>
    </row>
    <row r="6" spans="1:16" x14ac:dyDescent="0.2">
      <c r="A6" s="18"/>
      <c r="B6" s="18"/>
      <c r="C6" s="22" t="s">
        <v>8</v>
      </c>
      <c r="D6" s="207" t="str">
        <f>'Kops a'!D7</f>
        <v>Daudzdzīvokļu dzīvojamās ēkas energoefektivitātes paaugstināšanas pasākumi</v>
      </c>
      <c r="E6" s="207"/>
      <c r="F6" s="207"/>
      <c r="G6" s="207"/>
      <c r="H6" s="207"/>
      <c r="I6" s="207"/>
      <c r="J6" s="207"/>
      <c r="K6" s="207"/>
      <c r="L6" s="207"/>
      <c r="M6" s="14"/>
      <c r="N6" s="14"/>
      <c r="O6" s="14"/>
      <c r="P6" s="14"/>
    </row>
    <row r="7" spans="1:16" x14ac:dyDescent="0.2">
      <c r="A7" s="18"/>
      <c r="B7" s="18"/>
      <c r="C7" s="22" t="s">
        <v>10</v>
      </c>
      <c r="D7" s="207" t="str">
        <f>'Kops a'!D8</f>
        <v>Kurzemes iela 4/6, Liepāja</v>
      </c>
      <c r="E7" s="207"/>
      <c r="F7" s="207"/>
      <c r="G7" s="207"/>
      <c r="H7" s="207"/>
      <c r="I7" s="207"/>
      <c r="J7" s="207"/>
      <c r="K7" s="207"/>
      <c r="L7" s="207"/>
      <c r="M7" s="14"/>
      <c r="N7" s="14"/>
      <c r="O7" s="14"/>
      <c r="P7" s="14"/>
    </row>
    <row r="8" spans="1:16" x14ac:dyDescent="0.2">
      <c r="A8" s="18"/>
      <c r="B8" s="18"/>
      <c r="C8" s="127" t="s">
        <v>29</v>
      </c>
      <c r="D8" s="207" t="str">
        <f>'Kops a'!D9</f>
        <v>2019/3-62/147</v>
      </c>
      <c r="E8" s="207"/>
      <c r="F8" s="207"/>
      <c r="G8" s="207"/>
      <c r="H8" s="207"/>
      <c r="I8" s="207"/>
      <c r="J8" s="207"/>
      <c r="K8" s="207"/>
      <c r="L8" s="207"/>
      <c r="M8" s="14"/>
      <c r="N8" s="14"/>
      <c r="O8" s="14"/>
      <c r="P8" s="14"/>
    </row>
    <row r="9" spans="1:16" ht="11.25" customHeight="1" x14ac:dyDescent="0.2">
      <c r="A9" s="195" t="s">
        <v>165</v>
      </c>
      <c r="B9" s="195"/>
      <c r="C9" s="195"/>
      <c r="D9" s="195"/>
      <c r="E9" s="195"/>
      <c r="F9" s="195"/>
      <c r="G9" s="26"/>
      <c r="H9" s="26"/>
      <c r="I9" s="26"/>
      <c r="J9" s="199" t="s">
        <v>54</v>
      </c>
      <c r="K9" s="199"/>
      <c r="L9" s="199"/>
      <c r="M9" s="199"/>
      <c r="N9" s="206">
        <f>P20</f>
        <v>0</v>
      </c>
      <c r="O9" s="206"/>
      <c r="P9" s="26"/>
    </row>
    <row r="10" spans="1:16" x14ac:dyDescent="0.2">
      <c r="A10" s="27"/>
      <c r="B10" s="28"/>
      <c r="C10" s="127"/>
      <c r="D10" s="18"/>
      <c r="E10" s="18"/>
      <c r="F10" s="18"/>
      <c r="G10" s="18"/>
      <c r="H10" s="18"/>
      <c r="I10" s="18"/>
      <c r="J10" s="18"/>
      <c r="K10" s="18"/>
      <c r="L10" s="24"/>
      <c r="M10" s="24"/>
      <c r="O10" s="84"/>
      <c r="P10" s="82" t="str">
        <f>A26</f>
        <v>Tāme sastādīta 2021.gada</v>
      </c>
    </row>
    <row r="11" spans="1:16" ht="12" thickBot="1" x14ac:dyDescent="0.25">
      <c r="A11" s="27"/>
      <c r="B11" s="28"/>
      <c r="C11" s="127"/>
      <c r="D11" s="18"/>
      <c r="E11" s="18"/>
      <c r="F11" s="18"/>
      <c r="G11" s="18"/>
      <c r="H11" s="18"/>
      <c r="I11" s="18"/>
      <c r="J11" s="18"/>
      <c r="K11" s="18"/>
      <c r="L11" s="29"/>
      <c r="M11" s="29"/>
      <c r="N11" s="30"/>
      <c r="O11" s="21"/>
      <c r="P11" s="18"/>
    </row>
    <row r="12" spans="1:16" x14ac:dyDescent="0.2">
      <c r="A12" s="163" t="s">
        <v>32</v>
      </c>
      <c r="B12" s="201" t="s">
        <v>55</v>
      </c>
      <c r="C12" s="197" t="s">
        <v>56</v>
      </c>
      <c r="D12" s="204" t="s">
        <v>57</v>
      </c>
      <c r="E12" s="187" t="s">
        <v>58</v>
      </c>
      <c r="F12" s="196" t="s">
        <v>59</v>
      </c>
      <c r="G12" s="197"/>
      <c r="H12" s="197"/>
      <c r="I12" s="197"/>
      <c r="J12" s="197"/>
      <c r="K12" s="198"/>
      <c r="L12" s="196" t="s">
        <v>60</v>
      </c>
      <c r="M12" s="197"/>
      <c r="N12" s="197"/>
      <c r="O12" s="197"/>
      <c r="P12" s="198"/>
    </row>
    <row r="13" spans="1:16" ht="126.75" customHeight="1" thickBot="1" x14ac:dyDescent="0.25">
      <c r="A13" s="200"/>
      <c r="B13" s="202"/>
      <c r="C13" s="203"/>
      <c r="D13" s="205"/>
      <c r="E13" s="188"/>
      <c r="F13" s="132" t="s">
        <v>61</v>
      </c>
      <c r="G13" s="133" t="s">
        <v>62</v>
      </c>
      <c r="H13" s="133" t="s">
        <v>63</v>
      </c>
      <c r="I13" s="133" t="s">
        <v>64</v>
      </c>
      <c r="J13" s="133" t="s">
        <v>65</v>
      </c>
      <c r="K13" s="54" t="s">
        <v>66</v>
      </c>
      <c r="L13" s="132" t="s">
        <v>61</v>
      </c>
      <c r="M13" s="133" t="s">
        <v>63</v>
      </c>
      <c r="N13" s="133" t="s">
        <v>64</v>
      </c>
      <c r="O13" s="133" t="s">
        <v>65</v>
      </c>
      <c r="P13" s="54" t="s">
        <v>66</v>
      </c>
    </row>
    <row r="14" spans="1:16" ht="22.5" x14ac:dyDescent="0.2">
      <c r="A14" s="92">
        <v>1.1000000000000001</v>
      </c>
      <c r="B14" s="55"/>
      <c r="C14" s="56" t="s">
        <v>67</v>
      </c>
      <c r="D14" s="99" t="s">
        <v>68</v>
      </c>
      <c r="E14" s="105">
        <v>104.3</v>
      </c>
      <c r="F14" s="61"/>
      <c r="G14" s="58"/>
      <c r="H14" s="58">
        <f>ROUND(F14*G14,2)</f>
        <v>0</v>
      </c>
      <c r="I14" s="58"/>
      <c r="J14" s="58"/>
      <c r="K14" s="59">
        <f>SUM(H14:J14)</f>
        <v>0</v>
      </c>
      <c r="L14" s="61">
        <f>ROUND(E14*F14,2)</f>
        <v>0</v>
      </c>
      <c r="M14" s="58">
        <f>ROUND(H14*E14,2)</f>
        <v>0</v>
      </c>
      <c r="N14" s="58">
        <f>ROUND(I14*E14,2)</f>
        <v>0</v>
      </c>
      <c r="O14" s="58">
        <f>ROUND(J14*E14,2)</f>
        <v>0</v>
      </c>
      <c r="P14" s="59">
        <f>SUM(M14:O14)</f>
        <v>0</v>
      </c>
    </row>
    <row r="15" spans="1:16" x14ac:dyDescent="0.2">
      <c r="A15" s="93">
        <v>1.2</v>
      </c>
      <c r="B15" s="31"/>
      <c r="C15" s="38" t="s">
        <v>69</v>
      </c>
      <c r="D15" s="20" t="s">
        <v>70</v>
      </c>
      <c r="E15" s="105">
        <v>382</v>
      </c>
      <c r="F15" s="61"/>
      <c r="G15" s="58"/>
      <c r="H15" s="39">
        <f t="shared" ref="H15:H19" si="0">ROUND(F15*G15,2)</f>
        <v>0</v>
      </c>
      <c r="I15" s="58"/>
      <c r="J15" s="58"/>
      <c r="K15" s="40">
        <f t="shared" ref="K15:K19" si="1">SUM(H15:J15)</f>
        <v>0</v>
      </c>
      <c r="L15" s="41">
        <f t="shared" ref="L15:L19" si="2">ROUND(E15*F15,2)</f>
        <v>0</v>
      </c>
      <c r="M15" s="39">
        <f t="shared" ref="M15:M19" si="3">ROUND(H15*E15,2)</f>
        <v>0</v>
      </c>
      <c r="N15" s="39">
        <f t="shared" ref="N15:N19" si="4">ROUND(I15*E15,2)</f>
        <v>0</v>
      </c>
      <c r="O15" s="39">
        <f t="shared" ref="O15:O19" si="5">ROUND(J15*E15,2)</f>
        <v>0</v>
      </c>
      <c r="P15" s="40">
        <f t="shared" ref="P15:P19" si="6">SUM(M15:O15)</f>
        <v>0</v>
      </c>
    </row>
    <row r="16" spans="1:16" x14ac:dyDescent="0.2">
      <c r="A16" s="93">
        <v>1.3</v>
      </c>
      <c r="B16" s="31"/>
      <c r="C16" s="38" t="s">
        <v>71</v>
      </c>
      <c r="D16" s="20" t="s">
        <v>70</v>
      </c>
      <c r="E16" s="60">
        <v>382</v>
      </c>
      <c r="F16" s="61"/>
      <c r="G16" s="58"/>
      <c r="H16" s="39">
        <f t="shared" si="0"/>
        <v>0</v>
      </c>
      <c r="I16" s="58"/>
      <c r="J16" s="58"/>
      <c r="K16" s="40">
        <f t="shared" si="1"/>
        <v>0</v>
      </c>
      <c r="L16" s="41">
        <f t="shared" si="2"/>
        <v>0</v>
      </c>
      <c r="M16" s="39">
        <f t="shared" si="3"/>
        <v>0</v>
      </c>
      <c r="N16" s="39">
        <f t="shared" si="4"/>
        <v>0</v>
      </c>
      <c r="O16" s="39">
        <f t="shared" si="5"/>
        <v>0</v>
      </c>
      <c r="P16" s="40">
        <f t="shared" si="6"/>
        <v>0</v>
      </c>
    </row>
    <row r="17" spans="1:16" x14ac:dyDescent="0.2">
      <c r="A17" s="93">
        <v>1.4</v>
      </c>
      <c r="B17" s="31"/>
      <c r="C17" s="38" t="s">
        <v>72</v>
      </c>
      <c r="D17" s="20" t="s">
        <v>70</v>
      </c>
      <c r="E17" s="60">
        <v>25</v>
      </c>
      <c r="F17" s="61"/>
      <c r="G17" s="58"/>
      <c r="H17" s="39">
        <f t="shared" si="0"/>
        <v>0</v>
      </c>
      <c r="I17" s="58"/>
      <c r="J17" s="58"/>
      <c r="K17" s="40">
        <f t="shared" si="1"/>
        <v>0</v>
      </c>
      <c r="L17" s="41">
        <f t="shared" si="2"/>
        <v>0</v>
      </c>
      <c r="M17" s="39">
        <f t="shared" si="3"/>
        <v>0</v>
      </c>
      <c r="N17" s="39">
        <f t="shared" si="4"/>
        <v>0</v>
      </c>
      <c r="O17" s="39">
        <f t="shared" si="5"/>
        <v>0</v>
      </c>
      <c r="P17" s="40">
        <f t="shared" si="6"/>
        <v>0</v>
      </c>
    </row>
    <row r="18" spans="1:16" x14ac:dyDescent="0.2">
      <c r="A18" s="93">
        <v>1.5</v>
      </c>
      <c r="B18" s="31"/>
      <c r="C18" s="38" t="s">
        <v>73</v>
      </c>
      <c r="D18" s="20" t="s">
        <v>74</v>
      </c>
      <c r="E18" s="60">
        <v>1</v>
      </c>
      <c r="F18" s="61"/>
      <c r="G18" s="58"/>
      <c r="H18" s="39">
        <f t="shared" si="0"/>
        <v>0</v>
      </c>
      <c r="I18" s="58"/>
      <c r="J18" s="58"/>
      <c r="K18" s="40">
        <f t="shared" si="1"/>
        <v>0</v>
      </c>
      <c r="L18" s="41">
        <f t="shared" si="2"/>
        <v>0</v>
      </c>
      <c r="M18" s="39">
        <f t="shared" si="3"/>
        <v>0</v>
      </c>
      <c r="N18" s="39">
        <f t="shared" si="4"/>
        <v>0</v>
      </c>
      <c r="O18" s="39">
        <f t="shared" si="5"/>
        <v>0</v>
      </c>
      <c r="P18" s="40">
        <f t="shared" si="6"/>
        <v>0</v>
      </c>
    </row>
    <row r="19" spans="1:16" ht="23.25" thickBot="1" x14ac:dyDescent="0.25">
      <c r="A19" s="93">
        <v>1.6</v>
      </c>
      <c r="B19" s="31"/>
      <c r="C19" s="38" t="s">
        <v>75</v>
      </c>
      <c r="D19" s="20" t="s">
        <v>70</v>
      </c>
      <c r="E19" s="60">
        <v>420</v>
      </c>
      <c r="F19" s="61"/>
      <c r="G19" s="58"/>
      <c r="H19" s="39">
        <f t="shared" si="0"/>
        <v>0</v>
      </c>
      <c r="I19" s="58"/>
      <c r="J19" s="58"/>
      <c r="K19" s="40">
        <f t="shared" si="1"/>
        <v>0</v>
      </c>
      <c r="L19" s="41">
        <f t="shared" si="2"/>
        <v>0</v>
      </c>
      <c r="M19" s="39">
        <f t="shared" si="3"/>
        <v>0</v>
      </c>
      <c r="N19" s="39">
        <f t="shared" si="4"/>
        <v>0</v>
      </c>
      <c r="O19" s="39">
        <f t="shared" si="5"/>
        <v>0</v>
      </c>
      <c r="P19" s="40">
        <f t="shared" si="6"/>
        <v>0</v>
      </c>
    </row>
    <row r="20" spans="1:16" ht="12" thickBot="1" x14ac:dyDescent="0.25">
      <c r="A20" s="190" t="s">
        <v>76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2"/>
      <c r="L20" s="62">
        <f>SUM(L14:L19)</f>
        <v>0</v>
      </c>
      <c r="M20" s="63">
        <f>SUM(M14:M19)</f>
        <v>0</v>
      </c>
      <c r="N20" s="63">
        <f>SUM(N14:N19)</f>
        <v>0</v>
      </c>
      <c r="O20" s="63">
        <f>SUM(O14:O19)</f>
        <v>0</v>
      </c>
      <c r="P20" s="64">
        <f>SUM(P14:P19)</f>
        <v>0</v>
      </c>
    </row>
    <row r="21" spans="1:16" x14ac:dyDescent="0.2">
      <c r="A21" s="14"/>
      <c r="B21" s="14"/>
      <c r="C21" s="14"/>
      <c r="D21" s="14"/>
      <c r="E21" s="212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x14ac:dyDescent="0.2">
      <c r="A23" s="1" t="s">
        <v>20</v>
      </c>
      <c r="B23" s="14"/>
      <c r="C23" s="189">
        <f>'Kops a'!C30:H30</f>
        <v>0</v>
      </c>
      <c r="D23" s="189"/>
      <c r="E23" s="213"/>
      <c r="F23" s="189"/>
      <c r="G23" s="189"/>
      <c r="H23" s="189"/>
      <c r="I23" s="14"/>
      <c r="J23" s="14"/>
      <c r="K23" s="14"/>
      <c r="L23" s="14"/>
      <c r="M23" s="14"/>
      <c r="N23" s="14"/>
      <c r="O23" s="14"/>
      <c r="P23" s="14"/>
    </row>
    <row r="24" spans="1:16" x14ac:dyDescent="0.2">
      <c r="A24" s="14"/>
      <c r="B24" s="14"/>
      <c r="C24" s="141" t="s">
        <v>21</v>
      </c>
      <c r="D24" s="141"/>
      <c r="E24" s="214"/>
      <c r="F24" s="141"/>
      <c r="G24" s="141"/>
      <c r="H24" s="141"/>
      <c r="I24" s="14"/>
      <c r="J24" s="14"/>
      <c r="K24" s="14"/>
      <c r="L24" s="14"/>
      <c r="M24" s="14"/>
      <c r="N24" s="14"/>
      <c r="O24" s="14"/>
      <c r="P24" s="14"/>
    </row>
    <row r="25" spans="1:16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x14ac:dyDescent="0.2">
      <c r="A26" s="80" t="str">
        <f>'Kops a'!A33</f>
        <v>Tāme sastādīta 2021.gada</v>
      </c>
      <c r="B26" s="81"/>
      <c r="C26" s="81"/>
      <c r="D26" s="81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">
      <c r="A28" s="1" t="s">
        <v>48</v>
      </c>
      <c r="B28" s="14"/>
      <c r="C28" s="189">
        <f>'Kops a'!C35:H35</f>
        <v>0</v>
      </c>
      <c r="D28" s="189"/>
      <c r="E28" s="189"/>
      <c r="F28" s="189"/>
      <c r="G28" s="189"/>
      <c r="H28" s="189"/>
      <c r="I28" s="14"/>
      <c r="J28" s="14"/>
      <c r="K28" s="14"/>
      <c r="L28" s="14"/>
      <c r="M28" s="14"/>
      <c r="N28" s="14"/>
      <c r="O28" s="14"/>
      <c r="P28" s="14"/>
    </row>
    <row r="29" spans="1:16" x14ac:dyDescent="0.2">
      <c r="A29" s="14"/>
      <c r="B29" s="14"/>
      <c r="C29" s="141" t="s">
        <v>21</v>
      </c>
      <c r="D29" s="141"/>
      <c r="E29" s="141"/>
      <c r="F29" s="141"/>
      <c r="G29" s="141"/>
      <c r="H29" s="141"/>
      <c r="I29" s="14"/>
      <c r="J29" s="14"/>
      <c r="K29" s="14"/>
      <c r="L29" s="14"/>
      <c r="M29" s="14"/>
      <c r="N29" s="14"/>
      <c r="O29" s="14"/>
      <c r="P29" s="14"/>
    </row>
    <row r="30" spans="1:16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x14ac:dyDescent="0.2">
      <c r="A31" s="80" t="s">
        <v>77</v>
      </c>
      <c r="B31" s="81"/>
      <c r="C31" s="219">
        <f>'Kops a'!C38</f>
        <v>0</v>
      </c>
      <c r="D31" s="4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x14ac:dyDescent="0.2">
      <c r="A32" s="14"/>
      <c r="B32" s="14"/>
      <c r="C32" s="21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3" ht="13.5" x14ac:dyDescent="0.2">
      <c r="A33" s="90" t="s">
        <v>49</v>
      </c>
      <c r="C33" s="117"/>
    </row>
    <row r="34" spans="1:3" ht="12" x14ac:dyDescent="0.2">
      <c r="A34" s="91" t="s">
        <v>50</v>
      </c>
      <c r="C34" s="117"/>
    </row>
    <row r="35" spans="1:3" ht="12" x14ac:dyDescent="0.2">
      <c r="A35" s="91" t="s">
        <v>51</v>
      </c>
      <c r="C35" s="117"/>
    </row>
    <row r="36" spans="1:3" x14ac:dyDescent="0.2">
      <c r="C36" s="117"/>
    </row>
    <row r="37" spans="1:3" x14ac:dyDescent="0.2">
      <c r="C37" s="117"/>
    </row>
    <row r="38" spans="1:3" x14ac:dyDescent="0.2">
      <c r="C38" s="117"/>
    </row>
    <row r="49" spans="3:5" x14ac:dyDescent="0.2">
      <c r="C49" s="117"/>
      <c r="D49" s="117"/>
      <c r="E49" s="117"/>
    </row>
    <row r="50" spans="3:5" x14ac:dyDescent="0.2">
      <c r="C50" s="117"/>
      <c r="D50" s="117"/>
      <c r="E50" s="117"/>
    </row>
    <row r="51" spans="3:5" x14ac:dyDescent="0.2">
      <c r="C51" s="117"/>
      <c r="D51" s="117"/>
      <c r="E51" s="117"/>
    </row>
    <row r="52" spans="3:5" x14ac:dyDescent="0.2">
      <c r="C52" s="117"/>
      <c r="D52" s="117"/>
      <c r="E52" s="117"/>
    </row>
    <row r="53" spans="3:5" x14ac:dyDescent="0.2">
      <c r="C53" s="117"/>
      <c r="D53" s="117"/>
      <c r="E53" s="117"/>
    </row>
    <row r="54" spans="3:5" x14ac:dyDescent="0.2">
      <c r="C54" s="117"/>
      <c r="D54" s="117"/>
      <c r="E54" s="117"/>
    </row>
    <row r="55" spans="3:5" x14ac:dyDescent="0.2">
      <c r="C55" s="117"/>
      <c r="D55" s="117"/>
      <c r="E55" s="117"/>
    </row>
  </sheetData>
  <mergeCells count="22"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  <mergeCell ref="E12:E13"/>
    <mergeCell ref="C28:H28"/>
    <mergeCell ref="C29:H29"/>
    <mergeCell ref="C23:H23"/>
    <mergeCell ref="C24:H24"/>
    <mergeCell ref="A20:K20"/>
  </mergeCells>
  <conditionalFormatting sqref="A14:G19 I14:J19">
    <cfRule type="cellIs" dxfId="143" priority="19" operator="equal">
      <formula>0</formula>
    </cfRule>
  </conditionalFormatting>
  <conditionalFormatting sqref="N9:O9">
    <cfRule type="cellIs" dxfId="142" priority="17" operator="equal">
      <formula>0</formula>
    </cfRule>
  </conditionalFormatting>
  <conditionalFormatting sqref="A9:F9">
    <cfRule type="containsText" dxfId="141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40" priority="14" operator="equal">
      <formula>0</formula>
    </cfRule>
  </conditionalFormatting>
  <conditionalFormatting sqref="O10:P10">
    <cfRule type="cellIs" dxfId="139" priority="13" operator="equal">
      <formula>"20__. gada __. _________"</formula>
    </cfRule>
  </conditionalFormatting>
  <conditionalFormatting sqref="A20:K20">
    <cfRule type="containsText" dxfId="138" priority="11" operator="containsText" text="Tiešās izmaksas kopā, t. sk. darba devēja sociālais nodoklis __.__% ">
      <formula>NOT(ISERROR(SEARCH("Tiešās izmaksas kopā, t. sk. darba devēja sociālais nodoklis __.__% ",A20)))</formula>
    </cfRule>
  </conditionalFormatting>
  <conditionalFormatting sqref="C28:H28">
    <cfRule type="cellIs" dxfId="137" priority="8" operator="equal">
      <formula>0</formula>
    </cfRule>
  </conditionalFormatting>
  <conditionalFormatting sqref="C23:H23">
    <cfRule type="cellIs" dxfId="136" priority="7" operator="equal">
      <formula>0</formula>
    </cfRule>
  </conditionalFormatting>
  <conditionalFormatting sqref="H14:H19 K14:P19 L20:P20">
    <cfRule type="cellIs" dxfId="135" priority="6" operator="equal">
      <formula>0</formula>
    </cfRule>
  </conditionalFormatting>
  <conditionalFormatting sqref="C4:I4">
    <cfRule type="cellIs" dxfId="134" priority="5" operator="equal">
      <formula>0</formula>
    </cfRule>
  </conditionalFormatting>
  <conditionalFormatting sqref="D5:L8">
    <cfRule type="cellIs" dxfId="133" priority="3" operator="equal">
      <formula>0</formula>
    </cfRule>
  </conditionalFormatting>
  <conditionalFormatting sqref="C28:H28 C31 C23:H23">
    <cfRule type="cellIs" dxfId="132" priority="2" operator="equal">
      <formula>0</formula>
    </cfRule>
  </conditionalFormatting>
  <conditionalFormatting sqref="D1">
    <cfRule type="cellIs" dxfId="131" priority="1" operator="equal">
      <formula>0</formula>
    </cfRule>
  </conditionalFormatting>
  <pageMargins left="0.7" right="0.7" top="0.75" bottom="0.75" header="0.3" footer="0.3"/>
  <pageSetup paperSize="9" scale="93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______________",A26)))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_________________________________",A31)))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55"/>
  <sheetViews>
    <sheetView zoomScaleNormal="100" workbookViewId="0">
      <selection activeCell="A10" sqref="A1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9" x14ac:dyDescent="0.2">
      <c r="A1" s="18"/>
      <c r="B1" s="18"/>
      <c r="C1" s="22" t="s">
        <v>52</v>
      </c>
      <c r="D1" s="43">
        <f>'Kops a'!A16</f>
        <v>0</v>
      </c>
      <c r="E1" s="18"/>
      <c r="F1" s="18"/>
      <c r="G1" s="18"/>
      <c r="H1" s="18"/>
      <c r="I1" s="18"/>
      <c r="J1" s="18"/>
      <c r="N1" s="21"/>
      <c r="O1" s="22"/>
      <c r="P1" s="23"/>
    </row>
    <row r="2" spans="1:19" x14ac:dyDescent="0.2">
      <c r="A2" s="24"/>
      <c r="B2" s="24"/>
      <c r="C2" s="193" t="s">
        <v>78</v>
      </c>
      <c r="D2" s="193"/>
      <c r="E2" s="193"/>
      <c r="F2" s="193"/>
      <c r="G2" s="193"/>
      <c r="H2" s="193"/>
      <c r="I2" s="193"/>
      <c r="J2" s="24"/>
    </row>
    <row r="3" spans="1:19" x14ac:dyDescent="0.2">
      <c r="A3" s="25"/>
      <c r="B3" s="25"/>
      <c r="C3" s="184" t="s">
        <v>26</v>
      </c>
      <c r="D3" s="184"/>
      <c r="E3" s="184"/>
      <c r="F3" s="184"/>
      <c r="G3" s="184"/>
      <c r="H3" s="184"/>
      <c r="I3" s="184"/>
      <c r="J3" s="25"/>
    </row>
    <row r="4" spans="1:19" x14ac:dyDescent="0.2">
      <c r="A4" s="25"/>
      <c r="B4" s="25"/>
      <c r="C4" s="194" t="s">
        <v>5</v>
      </c>
      <c r="D4" s="194"/>
      <c r="E4" s="194"/>
      <c r="F4" s="194"/>
      <c r="G4" s="194"/>
      <c r="H4" s="194"/>
      <c r="I4" s="194"/>
      <c r="J4" s="25"/>
    </row>
    <row r="5" spans="1:19" x14ac:dyDescent="0.2">
      <c r="A5" s="18"/>
      <c r="B5" s="18"/>
      <c r="C5" s="22" t="s">
        <v>6</v>
      </c>
      <c r="D5" s="207" t="str">
        <f>'Kops a'!D6</f>
        <v>Daudzdzīvokļu dzīvojamā ēka</v>
      </c>
      <c r="E5" s="207"/>
      <c r="F5" s="207"/>
      <c r="G5" s="207"/>
      <c r="H5" s="207"/>
      <c r="I5" s="207"/>
      <c r="J5" s="207"/>
      <c r="K5" s="207"/>
      <c r="L5" s="207"/>
      <c r="M5" s="14"/>
      <c r="N5" s="14"/>
      <c r="O5" s="14"/>
      <c r="P5" s="14"/>
    </row>
    <row r="6" spans="1:19" x14ac:dyDescent="0.2">
      <c r="A6" s="18"/>
      <c r="B6" s="18"/>
      <c r="C6" s="22" t="s">
        <v>8</v>
      </c>
      <c r="D6" s="207" t="str">
        <f>'Kops a'!D7</f>
        <v>Daudzdzīvokļu dzīvojamās ēkas energoefektivitātes paaugstināšanas pasākumi</v>
      </c>
      <c r="E6" s="207"/>
      <c r="F6" s="207"/>
      <c r="G6" s="207"/>
      <c r="H6" s="207"/>
      <c r="I6" s="207"/>
      <c r="J6" s="207"/>
      <c r="K6" s="207"/>
      <c r="L6" s="207"/>
      <c r="M6" s="14"/>
      <c r="N6" s="14"/>
      <c r="O6" s="14"/>
      <c r="P6" s="14"/>
    </row>
    <row r="7" spans="1:19" x14ac:dyDescent="0.2">
      <c r="A7" s="18"/>
      <c r="B7" s="18"/>
      <c r="C7" s="22" t="s">
        <v>10</v>
      </c>
      <c r="D7" s="207" t="str">
        <f>'Kops a'!D8</f>
        <v>Kurzemes iela 4/6, Liepāja</v>
      </c>
      <c r="E7" s="207"/>
      <c r="F7" s="207"/>
      <c r="G7" s="207"/>
      <c r="H7" s="207"/>
      <c r="I7" s="207"/>
      <c r="J7" s="207"/>
      <c r="K7" s="207"/>
      <c r="L7" s="207"/>
      <c r="M7" s="14"/>
      <c r="N7" s="14"/>
      <c r="O7" s="14"/>
      <c r="P7" s="14"/>
    </row>
    <row r="8" spans="1:19" x14ac:dyDescent="0.2">
      <c r="A8" s="18"/>
      <c r="B8" s="18"/>
      <c r="C8" s="127" t="s">
        <v>29</v>
      </c>
      <c r="D8" s="207" t="str">
        <f>'Kops a'!D9</f>
        <v>2019/3-62/147</v>
      </c>
      <c r="E8" s="207"/>
      <c r="F8" s="207"/>
      <c r="G8" s="207"/>
      <c r="H8" s="207"/>
      <c r="I8" s="207"/>
      <c r="J8" s="207"/>
      <c r="K8" s="207"/>
      <c r="L8" s="207"/>
      <c r="M8" s="14"/>
      <c r="N8" s="14"/>
      <c r="O8" s="14"/>
      <c r="P8" s="14"/>
    </row>
    <row r="9" spans="1:19" ht="11.25" customHeight="1" x14ac:dyDescent="0.2">
      <c r="A9" s="195" t="s">
        <v>165</v>
      </c>
      <c r="B9" s="195"/>
      <c r="C9" s="195"/>
      <c r="D9" s="195"/>
      <c r="E9" s="195"/>
      <c r="F9" s="195"/>
      <c r="G9" s="26"/>
      <c r="H9" s="26"/>
      <c r="I9" s="26"/>
      <c r="J9" s="199" t="s">
        <v>54</v>
      </c>
      <c r="K9" s="199"/>
      <c r="L9" s="199"/>
      <c r="M9" s="199"/>
      <c r="N9" s="206">
        <f>P23</f>
        <v>0</v>
      </c>
      <c r="O9" s="206"/>
      <c r="P9" s="26"/>
    </row>
    <row r="10" spans="1:19" x14ac:dyDescent="0.2">
      <c r="A10" s="27"/>
      <c r="B10" s="28"/>
      <c r="C10" s="127"/>
      <c r="D10" s="18"/>
      <c r="E10" s="18"/>
      <c r="F10" s="18"/>
      <c r="G10" s="18"/>
      <c r="H10" s="18"/>
      <c r="I10" s="18"/>
      <c r="J10" s="18"/>
      <c r="K10" s="18"/>
      <c r="L10" s="24"/>
      <c r="M10" s="24"/>
      <c r="O10" s="83"/>
      <c r="P10" s="82" t="str">
        <f>A29</f>
        <v>Tāme sastādīta 2021.gada</v>
      </c>
    </row>
    <row r="11" spans="1:19" ht="12" thickBot="1" x14ac:dyDescent="0.25">
      <c r="A11" s="27"/>
      <c r="B11" s="28"/>
      <c r="C11" s="127"/>
      <c r="D11" s="18"/>
      <c r="E11" s="18"/>
      <c r="F11" s="18"/>
      <c r="G11" s="18"/>
      <c r="H11" s="18"/>
      <c r="I11" s="18"/>
      <c r="J11" s="18"/>
      <c r="K11" s="18"/>
      <c r="L11" s="29"/>
      <c r="M11" s="29"/>
      <c r="N11" s="30"/>
      <c r="O11" s="21"/>
      <c r="P11" s="18"/>
    </row>
    <row r="12" spans="1:19" x14ac:dyDescent="0.2">
      <c r="A12" s="163" t="s">
        <v>32</v>
      </c>
      <c r="B12" s="201" t="s">
        <v>55</v>
      </c>
      <c r="C12" s="197" t="s">
        <v>56</v>
      </c>
      <c r="D12" s="204" t="s">
        <v>57</v>
      </c>
      <c r="E12" s="187" t="s">
        <v>58</v>
      </c>
      <c r="F12" s="196" t="s">
        <v>59</v>
      </c>
      <c r="G12" s="197"/>
      <c r="H12" s="197"/>
      <c r="I12" s="197"/>
      <c r="J12" s="197"/>
      <c r="K12" s="198"/>
      <c r="L12" s="196" t="s">
        <v>60</v>
      </c>
      <c r="M12" s="197"/>
      <c r="N12" s="197"/>
      <c r="O12" s="197"/>
      <c r="P12" s="198"/>
    </row>
    <row r="13" spans="1:19" ht="126.75" customHeight="1" thickBot="1" x14ac:dyDescent="0.25">
      <c r="A13" s="200"/>
      <c r="B13" s="202"/>
      <c r="C13" s="203"/>
      <c r="D13" s="205"/>
      <c r="E13" s="188"/>
      <c r="F13" s="132" t="s">
        <v>61</v>
      </c>
      <c r="G13" s="133" t="s">
        <v>62</v>
      </c>
      <c r="H13" s="133" t="s">
        <v>63</v>
      </c>
      <c r="I13" s="133" t="s">
        <v>64</v>
      </c>
      <c r="J13" s="133" t="s">
        <v>65</v>
      </c>
      <c r="K13" s="54" t="s">
        <v>66</v>
      </c>
      <c r="L13" s="132" t="s">
        <v>61</v>
      </c>
      <c r="M13" s="133" t="s">
        <v>63</v>
      </c>
      <c r="N13" s="133" t="s">
        <v>64</v>
      </c>
      <c r="O13" s="133" t="s">
        <v>65</v>
      </c>
      <c r="P13" s="54" t="s">
        <v>66</v>
      </c>
    </row>
    <row r="14" spans="1:19" x14ac:dyDescent="0.2">
      <c r="A14" s="94">
        <v>2.1</v>
      </c>
      <c r="B14" s="55"/>
      <c r="C14" s="56" t="s">
        <v>79</v>
      </c>
      <c r="D14" s="99" t="s">
        <v>80</v>
      </c>
      <c r="E14" s="60">
        <v>1</v>
      </c>
      <c r="F14" s="61"/>
      <c r="G14" s="58"/>
      <c r="H14" s="58">
        <f>ROUND(F14*G14,2)</f>
        <v>0</v>
      </c>
      <c r="I14" s="58"/>
      <c r="J14" s="58"/>
      <c r="K14" s="59">
        <f>SUM(H14:J14)</f>
        <v>0</v>
      </c>
      <c r="L14" s="61">
        <f>ROUND(E14*F14,2)</f>
        <v>0</v>
      </c>
      <c r="M14" s="58">
        <f>ROUND(H14*E14,2)</f>
        <v>0</v>
      </c>
      <c r="N14" s="58">
        <f>ROUND(I14*E14,2)</f>
        <v>0</v>
      </c>
      <c r="O14" s="58">
        <f>ROUND(J14*E14,2)</f>
        <v>0</v>
      </c>
      <c r="P14" s="59">
        <f>SUM(M14:O14)</f>
        <v>0</v>
      </c>
    </row>
    <row r="15" spans="1:19" ht="22.5" x14ac:dyDescent="0.2">
      <c r="A15" s="95">
        <v>2.2000000000000002</v>
      </c>
      <c r="B15" s="31"/>
      <c r="C15" s="38" t="s">
        <v>81</v>
      </c>
      <c r="D15" s="20" t="s">
        <v>70</v>
      </c>
      <c r="E15" s="105">
        <v>382</v>
      </c>
      <c r="F15" s="61"/>
      <c r="G15" s="58"/>
      <c r="H15" s="39">
        <f t="shared" ref="H15:H22" si="0">ROUND(F15*G15,2)</f>
        <v>0</v>
      </c>
      <c r="I15" s="58"/>
      <c r="J15" s="58"/>
      <c r="K15" s="40">
        <f t="shared" ref="K15:K22" si="1">SUM(H15:J15)</f>
        <v>0</v>
      </c>
      <c r="L15" s="41">
        <f t="shared" ref="L15:L22" si="2">ROUND(E15*F15,2)</f>
        <v>0</v>
      </c>
      <c r="M15" s="39">
        <f t="shared" ref="M15:M22" si="3">ROUND(H15*E15,2)</f>
        <v>0</v>
      </c>
      <c r="N15" s="39">
        <f t="shared" ref="N15:N22" si="4">ROUND(I15*E15,2)</f>
        <v>0</v>
      </c>
      <c r="O15" s="39">
        <f t="shared" ref="O15:O22" si="5">ROUND(J15*E15,2)</f>
        <v>0</v>
      </c>
      <c r="P15" s="40">
        <f t="shared" ref="P15:P22" si="6">SUM(M15:O15)</f>
        <v>0</v>
      </c>
      <c r="S15" s="101"/>
    </row>
    <row r="16" spans="1:19" ht="22.5" x14ac:dyDescent="0.2">
      <c r="A16" s="95">
        <v>2.2999999999999998</v>
      </c>
      <c r="B16" s="31"/>
      <c r="C16" s="38" t="s">
        <v>82</v>
      </c>
      <c r="D16" s="20" t="s">
        <v>70</v>
      </c>
      <c r="E16" s="60">
        <v>382</v>
      </c>
      <c r="F16" s="61"/>
      <c r="G16" s="58"/>
      <c r="H16" s="39">
        <f t="shared" si="0"/>
        <v>0</v>
      </c>
      <c r="I16" s="58"/>
      <c r="J16" s="58"/>
      <c r="K16" s="40">
        <f t="shared" si="1"/>
        <v>0</v>
      </c>
      <c r="L16" s="41">
        <f t="shared" si="2"/>
        <v>0</v>
      </c>
      <c r="M16" s="39">
        <f t="shared" si="3"/>
        <v>0</v>
      </c>
      <c r="N16" s="39">
        <f t="shared" si="4"/>
        <v>0</v>
      </c>
      <c r="O16" s="39">
        <f t="shared" si="5"/>
        <v>0</v>
      </c>
      <c r="P16" s="40">
        <f t="shared" si="6"/>
        <v>0</v>
      </c>
    </row>
    <row r="17" spans="1:17" ht="22.5" x14ac:dyDescent="0.2">
      <c r="A17" s="95">
        <v>2.4</v>
      </c>
      <c r="B17" s="31"/>
      <c r="C17" s="38" t="s">
        <v>83</v>
      </c>
      <c r="D17" s="20" t="s">
        <v>70</v>
      </c>
      <c r="E17" s="60">
        <v>155</v>
      </c>
      <c r="F17" s="61"/>
      <c r="G17" s="58"/>
      <c r="H17" s="39">
        <f t="shared" si="0"/>
        <v>0</v>
      </c>
      <c r="I17" s="58"/>
      <c r="J17" s="58"/>
      <c r="K17" s="40">
        <f t="shared" si="1"/>
        <v>0</v>
      </c>
      <c r="L17" s="41">
        <f t="shared" si="2"/>
        <v>0</v>
      </c>
      <c r="M17" s="39">
        <f t="shared" si="3"/>
        <v>0</v>
      </c>
      <c r="N17" s="39">
        <f t="shared" si="4"/>
        <v>0</v>
      </c>
      <c r="O17" s="39">
        <f t="shared" si="5"/>
        <v>0</v>
      </c>
      <c r="P17" s="40">
        <f t="shared" si="6"/>
        <v>0</v>
      </c>
    </row>
    <row r="18" spans="1:17" x14ac:dyDescent="0.2">
      <c r="A18" s="95">
        <v>2.5</v>
      </c>
      <c r="B18" s="31"/>
      <c r="C18" s="38" t="s">
        <v>84</v>
      </c>
      <c r="D18" s="20" t="s">
        <v>68</v>
      </c>
      <c r="E18" s="60">
        <v>382</v>
      </c>
      <c r="F18" s="61"/>
      <c r="G18" s="58"/>
      <c r="H18" s="39">
        <f t="shared" si="0"/>
        <v>0</v>
      </c>
      <c r="I18" s="58"/>
      <c r="J18" s="58"/>
      <c r="K18" s="40">
        <f t="shared" si="1"/>
        <v>0</v>
      </c>
      <c r="L18" s="41">
        <f t="shared" si="2"/>
        <v>0</v>
      </c>
      <c r="M18" s="39">
        <f t="shared" si="3"/>
        <v>0</v>
      </c>
      <c r="N18" s="39">
        <f t="shared" si="4"/>
        <v>0</v>
      </c>
      <c r="O18" s="39">
        <f t="shared" si="5"/>
        <v>0</v>
      </c>
      <c r="P18" s="40">
        <f t="shared" si="6"/>
        <v>0</v>
      </c>
    </row>
    <row r="19" spans="1:17" x14ac:dyDescent="0.2">
      <c r="A19" s="95">
        <v>2.6</v>
      </c>
      <c r="B19" s="31"/>
      <c r="C19" s="38" t="s">
        <v>85</v>
      </c>
      <c r="D19" s="20" t="s">
        <v>70</v>
      </c>
      <c r="E19" s="60">
        <v>382</v>
      </c>
      <c r="F19" s="61"/>
      <c r="G19" s="58"/>
      <c r="H19" s="39">
        <f t="shared" si="0"/>
        <v>0</v>
      </c>
      <c r="I19" s="58"/>
      <c r="J19" s="58"/>
      <c r="K19" s="40">
        <f t="shared" si="1"/>
        <v>0</v>
      </c>
      <c r="L19" s="41">
        <f t="shared" si="2"/>
        <v>0</v>
      </c>
      <c r="M19" s="39">
        <f t="shared" si="3"/>
        <v>0</v>
      </c>
      <c r="N19" s="39">
        <f t="shared" si="4"/>
        <v>0</v>
      </c>
      <c r="O19" s="39">
        <f t="shared" si="5"/>
        <v>0</v>
      </c>
      <c r="P19" s="40">
        <f t="shared" si="6"/>
        <v>0</v>
      </c>
    </row>
    <row r="20" spans="1:17" ht="22.5" x14ac:dyDescent="0.2">
      <c r="A20" s="95">
        <v>2.7</v>
      </c>
      <c r="B20" s="31"/>
      <c r="C20" s="38" t="s">
        <v>86</v>
      </c>
      <c r="D20" s="20" t="s">
        <v>68</v>
      </c>
      <c r="E20" s="60">
        <v>54</v>
      </c>
      <c r="F20" s="61"/>
      <c r="G20" s="58"/>
      <c r="H20" s="39">
        <f t="shared" si="0"/>
        <v>0</v>
      </c>
      <c r="I20" s="58"/>
      <c r="J20" s="58"/>
      <c r="K20" s="40">
        <f t="shared" si="1"/>
        <v>0</v>
      </c>
      <c r="L20" s="41">
        <f t="shared" si="2"/>
        <v>0</v>
      </c>
      <c r="M20" s="39">
        <f t="shared" si="3"/>
        <v>0</v>
      </c>
      <c r="N20" s="39">
        <f t="shared" si="4"/>
        <v>0</v>
      </c>
      <c r="O20" s="39">
        <f t="shared" si="5"/>
        <v>0</v>
      </c>
      <c r="P20" s="40">
        <f t="shared" si="6"/>
        <v>0</v>
      </c>
    </row>
    <row r="21" spans="1:17" x14ac:dyDescent="0.2">
      <c r="A21" s="95">
        <v>2.8</v>
      </c>
      <c r="B21" s="31"/>
      <c r="C21" s="38" t="s">
        <v>87</v>
      </c>
      <c r="D21" s="20" t="s">
        <v>68</v>
      </c>
      <c r="E21" s="105">
        <f>8.4*8</f>
        <v>67.2</v>
      </c>
      <c r="F21" s="61"/>
      <c r="G21" s="58"/>
      <c r="H21" s="39">
        <f t="shared" si="0"/>
        <v>0</v>
      </c>
      <c r="I21" s="58"/>
      <c r="J21" s="58"/>
      <c r="K21" s="40">
        <f t="shared" si="1"/>
        <v>0</v>
      </c>
      <c r="L21" s="41">
        <f t="shared" si="2"/>
        <v>0</v>
      </c>
      <c r="M21" s="39">
        <f t="shared" si="3"/>
        <v>0</v>
      </c>
      <c r="N21" s="39">
        <f t="shared" si="4"/>
        <v>0</v>
      </c>
      <c r="O21" s="39">
        <f t="shared" si="5"/>
        <v>0</v>
      </c>
      <c r="P21" s="40">
        <f t="shared" si="6"/>
        <v>0</v>
      </c>
      <c r="Q21" s="122"/>
    </row>
    <row r="22" spans="1:17" ht="12" thickBot="1" x14ac:dyDescent="0.25">
      <c r="A22" s="95">
        <v>2.9</v>
      </c>
      <c r="B22" s="31"/>
      <c r="C22" s="38" t="s">
        <v>88</v>
      </c>
      <c r="D22" s="20" t="s">
        <v>68</v>
      </c>
      <c r="E22" s="60">
        <v>52.199999999999989</v>
      </c>
      <c r="F22" s="61"/>
      <c r="G22" s="58"/>
      <c r="H22" s="39">
        <f t="shared" si="0"/>
        <v>0</v>
      </c>
      <c r="I22" s="58"/>
      <c r="J22" s="58"/>
      <c r="K22" s="40">
        <f t="shared" si="1"/>
        <v>0</v>
      </c>
      <c r="L22" s="41">
        <f t="shared" si="2"/>
        <v>0</v>
      </c>
      <c r="M22" s="39">
        <f t="shared" si="3"/>
        <v>0</v>
      </c>
      <c r="N22" s="39">
        <f t="shared" si="4"/>
        <v>0</v>
      </c>
      <c r="O22" s="39">
        <f t="shared" si="5"/>
        <v>0</v>
      </c>
      <c r="P22" s="40">
        <f t="shared" si="6"/>
        <v>0</v>
      </c>
    </row>
    <row r="23" spans="1:17" ht="12" thickBot="1" x14ac:dyDescent="0.25">
      <c r="A23" s="190" t="s">
        <v>76</v>
      </c>
      <c r="B23" s="191"/>
      <c r="C23" s="191"/>
      <c r="D23" s="191"/>
      <c r="E23" s="211"/>
      <c r="F23" s="191"/>
      <c r="G23" s="191"/>
      <c r="H23" s="191"/>
      <c r="I23" s="191"/>
      <c r="J23" s="191"/>
      <c r="K23" s="192"/>
      <c r="L23" s="62">
        <f>SUM(L14:L22)</f>
        <v>0</v>
      </c>
      <c r="M23" s="63">
        <f>SUM(M14:M22)</f>
        <v>0</v>
      </c>
      <c r="N23" s="63">
        <f>SUM(N14:N22)</f>
        <v>0</v>
      </c>
      <c r="O23" s="63">
        <f>SUM(O14:O22)</f>
        <v>0</v>
      </c>
      <c r="P23" s="64">
        <f>SUM(P14:P22)</f>
        <v>0</v>
      </c>
    </row>
    <row r="24" spans="1:17" x14ac:dyDescent="0.2">
      <c r="A24" s="14"/>
      <c r="B24" s="14"/>
      <c r="C24" s="14"/>
      <c r="D24" s="14"/>
      <c r="E24" s="212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7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7" x14ac:dyDescent="0.2">
      <c r="A26" s="1" t="s">
        <v>20</v>
      </c>
      <c r="B26" s="14"/>
      <c r="C26" s="189">
        <f>'Kops a'!C30:H30</f>
        <v>0</v>
      </c>
      <c r="D26" s="189"/>
      <c r="E26" s="189"/>
      <c r="F26" s="189"/>
      <c r="G26" s="189"/>
      <c r="H26" s="189"/>
      <c r="I26" s="14"/>
      <c r="J26" s="14"/>
      <c r="K26" s="14"/>
      <c r="L26" s="14"/>
      <c r="M26" s="14"/>
      <c r="N26" s="14"/>
      <c r="O26" s="14"/>
      <c r="P26" s="14"/>
    </row>
    <row r="27" spans="1:17" x14ac:dyDescent="0.2">
      <c r="A27" s="14"/>
      <c r="B27" s="14"/>
      <c r="C27" s="141" t="s">
        <v>21</v>
      </c>
      <c r="D27" s="141"/>
      <c r="E27" s="141"/>
      <c r="F27" s="141"/>
      <c r="G27" s="141"/>
      <c r="H27" s="141"/>
      <c r="I27" s="14"/>
      <c r="J27" s="14"/>
      <c r="K27" s="14"/>
      <c r="L27" s="14"/>
      <c r="M27" s="14"/>
      <c r="N27" s="14"/>
      <c r="O27" s="14"/>
      <c r="P27" s="14"/>
    </row>
    <row r="28" spans="1:17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7" x14ac:dyDescent="0.2">
      <c r="A29" s="80" t="str">
        <f>'Kops a'!A33</f>
        <v>Tāme sastādīta 2021.gada</v>
      </c>
      <c r="B29" s="81"/>
      <c r="C29" s="81"/>
      <c r="D29" s="81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7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7" x14ac:dyDescent="0.2">
      <c r="A31" s="1" t="s">
        <v>48</v>
      </c>
      <c r="B31" s="14"/>
      <c r="C31" s="213">
        <f>'Kops a'!C35:H35</f>
        <v>0</v>
      </c>
      <c r="D31" s="189"/>
      <c r="E31" s="189"/>
      <c r="F31" s="189"/>
      <c r="G31" s="189"/>
      <c r="H31" s="189"/>
      <c r="I31" s="14"/>
      <c r="J31" s="14"/>
      <c r="K31" s="14"/>
      <c r="L31" s="14"/>
      <c r="M31" s="14"/>
      <c r="N31" s="14"/>
      <c r="O31" s="14"/>
      <c r="P31" s="14"/>
    </row>
    <row r="32" spans="1:17" x14ac:dyDescent="0.2">
      <c r="A32" s="14"/>
      <c r="B32" s="14"/>
      <c r="C32" s="214" t="s">
        <v>21</v>
      </c>
      <c r="D32" s="141"/>
      <c r="E32" s="141"/>
      <c r="F32" s="141"/>
      <c r="G32" s="141"/>
      <c r="H32" s="141"/>
      <c r="I32" s="14"/>
      <c r="J32" s="14"/>
      <c r="K32" s="14"/>
      <c r="L32" s="14"/>
      <c r="M32" s="14"/>
      <c r="N32" s="14"/>
      <c r="O32" s="14"/>
      <c r="P32" s="14"/>
    </row>
    <row r="33" spans="1:16" x14ac:dyDescent="0.2">
      <c r="A33" s="14"/>
      <c r="B33" s="14"/>
      <c r="C33" s="212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x14ac:dyDescent="0.2">
      <c r="A34" s="80" t="s">
        <v>77</v>
      </c>
      <c r="B34" s="81"/>
      <c r="C34" s="219">
        <f>'Kops a'!C38</f>
        <v>0</v>
      </c>
      <c r="D34" s="4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x14ac:dyDescent="0.2">
      <c r="A35" s="14"/>
      <c r="B35" s="14"/>
      <c r="C35" s="212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ht="13.5" x14ac:dyDescent="0.2">
      <c r="A36" s="90" t="s">
        <v>49</v>
      </c>
      <c r="C36" s="117"/>
    </row>
    <row r="37" spans="1:16" ht="12" x14ac:dyDescent="0.2">
      <c r="A37" s="91" t="s">
        <v>50</v>
      </c>
      <c r="C37" s="117"/>
    </row>
    <row r="38" spans="1:16" ht="12" x14ac:dyDescent="0.2">
      <c r="A38" s="91" t="s">
        <v>51</v>
      </c>
      <c r="C38" s="117"/>
    </row>
    <row r="49" spans="3:5" x14ac:dyDescent="0.2">
      <c r="C49" s="117"/>
      <c r="D49" s="117"/>
      <c r="E49" s="117"/>
    </row>
    <row r="50" spans="3:5" x14ac:dyDescent="0.2">
      <c r="C50" s="117"/>
      <c r="D50" s="117"/>
      <c r="E50" s="117"/>
    </row>
    <row r="51" spans="3:5" x14ac:dyDescent="0.2">
      <c r="C51" s="117"/>
      <c r="D51" s="117"/>
      <c r="E51" s="117"/>
    </row>
    <row r="52" spans="3:5" x14ac:dyDescent="0.2">
      <c r="C52" s="117"/>
      <c r="D52" s="117"/>
      <c r="E52" s="117"/>
    </row>
    <row r="53" spans="3:5" x14ac:dyDescent="0.2">
      <c r="C53" s="117"/>
      <c r="D53" s="117"/>
      <c r="E53" s="117"/>
    </row>
    <row r="54" spans="3:5" x14ac:dyDescent="0.2">
      <c r="C54" s="117"/>
      <c r="D54" s="117"/>
      <c r="E54" s="117"/>
    </row>
    <row r="55" spans="3:5" x14ac:dyDescent="0.2">
      <c r="C55" s="117"/>
      <c r="D55" s="117"/>
      <c r="E55" s="117"/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2:H32"/>
    <mergeCell ref="C4:I4"/>
    <mergeCell ref="F12:K12"/>
    <mergeCell ref="A9:F9"/>
    <mergeCell ref="J9:M9"/>
    <mergeCell ref="D8:L8"/>
    <mergeCell ref="A23:K23"/>
    <mergeCell ref="C26:H26"/>
    <mergeCell ref="C27:H27"/>
    <mergeCell ref="C31:H31"/>
  </mergeCells>
  <conditionalFormatting sqref="A14:B22 I14:J22 D14:G22">
    <cfRule type="cellIs" dxfId="128" priority="22" operator="equal">
      <formula>0</formula>
    </cfRule>
  </conditionalFormatting>
  <conditionalFormatting sqref="N9:O9">
    <cfRule type="cellIs" dxfId="127" priority="21" operator="equal">
      <formula>0</formula>
    </cfRule>
  </conditionalFormatting>
  <conditionalFormatting sqref="A9:F9">
    <cfRule type="containsText" dxfId="126" priority="19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25" priority="18" operator="equal">
      <formula>0</formula>
    </cfRule>
  </conditionalFormatting>
  <conditionalFormatting sqref="O10">
    <cfRule type="cellIs" dxfId="124" priority="17" operator="equal">
      <formula>"20__. gada __. _________"</formula>
    </cfRule>
  </conditionalFormatting>
  <conditionalFormatting sqref="A23:K23">
    <cfRule type="containsText" dxfId="123" priority="16" operator="containsText" text="Tiešās izmaksas kopā, t. sk. darba devēja sociālais nodoklis __.__% ">
      <formula>NOT(ISERROR(SEARCH("Tiešās izmaksas kopā, t. sk. darba devēja sociālais nodoklis __.__% ",A23)))</formula>
    </cfRule>
  </conditionalFormatting>
  <conditionalFormatting sqref="H14:H22 K14:P22 L23:P23">
    <cfRule type="cellIs" dxfId="122" priority="11" operator="equal">
      <formula>0</formula>
    </cfRule>
  </conditionalFormatting>
  <conditionalFormatting sqref="C4:I4">
    <cfRule type="cellIs" dxfId="121" priority="10" operator="equal">
      <formula>0</formula>
    </cfRule>
  </conditionalFormatting>
  <conditionalFormatting sqref="C14:C22">
    <cfRule type="cellIs" dxfId="120" priority="9" operator="equal">
      <formula>0</formula>
    </cfRule>
  </conditionalFormatting>
  <conditionalFormatting sqref="D5:L8">
    <cfRule type="cellIs" dxfId="119" priority="8" operator="equal">
      <formula>0</formula>
    </cfRule>
  </conditionalFormatting>
  <conditionalFormatting sqref="P10">
    <cfRule type="cellIs" dxfId="118" priority="7" operator="equal">
      <formula>"20__. gada __. _________"</formula>
    </cfRule>
  </conditionalFormatting>
  <conditionalFormatting sqref="C31:H31">
    <cfRule type="cellIs" dxfId="117" priority="4" operator="equal">
      <formula>0</formula>
    </cfRule>
  </conditionalFormatting>
  <conditionalFormatting sqref="C26:H26">
    <cfRule type="cellIs" dxfId="116" priority="3" operator="equal">
      <formula>0</formula>
    </cfRule>
  </conditionalFormatting>
  <conditionalFormatting sqref="C31:H31 C34 C26:H26">
    <cfRule type="cellIs" dxfId="115" priority="2" operator="equal">
      <formula>0</formula>
    </cfRule>
  </conditionalFormatting>
  <conditionalFormatting sqref="D1">
    <cfRule type="cellIs" dxfId="114" priority="1" operator="equal">
      <formula>0</formula>
    </cfRule>
  </conditionalFormatting>
  <pageMargins left="0.7" right="0.7" top="0.75" bottom="0.75" header="0.3" footer="0.3"/>
  <pageSetup scale="87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6B16A03-C867-4231-9EE2-FA19DDA4D492}">
            <xm:f>NOT(ISERROR(SEARCH("Tāme sastādīta ____. gada ___. ______________",A29)))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A29</xm:sqref>
        </x14:conditionalFormatting>
        <x14:conditionalFormatting xmlns:xm="http://schemas.microsoft.com/office/excel/2006/main">
          <x14:cfRule type="containsText" priority="5" operator="containsText" id="{2AF3CC58-04F0-4432-AA0F-D3D058C3CAD1}">
            <xm:f>NOT(ISERROR(SEARCH("Sertifikāta Nr. _________________________________",A34)))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V55"/>
  <sheetViews>
    <sheetView topLeftCell="A5" zoomScaleNormal="100" zoomScaleSheetLayoutView="130" workbookViewId="0">
      <selection activeCell="A10" sqref="A1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9" x14ac:dyDescent="0.2">
      <c r="A1" s="18"/>
      <c r="B1" s="18"/>
      <c r="C1" s="22" t="s">
        <v>52</v>
      </c>
      <c r="D1" s="43">
        <f>'Kops a'!A17</f>
        <v>0</v>
      </c>
      <c r="E1" s="18"/>
      <c r="F1" s="18"/>
      <c r="G1" s="18"/>
      <c r="H1" s="18"/>
      <c r="I1" s="18"/>
      <c r="J1" s="18"/>
      <c r="N1" s="21"/>
      <c r="O1" s="22"/>
      <c r="P1" s="23"/>
    </row>
    <row r="2" spans="1:19" x14ac:dyDescent="0.2">
      <c r="A2" s="24"/>
      <c r="B2" s="24"/>
      <c r="C2" s="193" t="s">
        <v>89</v>
      </c>
      <c r="D2" s="193"/>
      <c r="E2" s="193"/>
      <c r="F2" s="193"/>
      <c r="G2" s="193"/>
      <c r="H2" s="193"/>
      <c r="I2" s="193"/>
      <c r="J2" s="24"/>
    </row>
    <row r="3" spans="1:19" x14ac:dyDescent="0.2">
      <c r="A3" s="25"/>
      <c r="B3" s="25"/>
      <c r="C3" s="184" t="s">
        <v>26</v>
      </c>
      <c r="D3" s="184"/>
      <c r="E3" s="184"/>
      <c r="F3" s="184"/>
      <c r="G3" s="184"/>
      <c r="H3" s="184"/>
      <c r="I3" s="184"/>
      <c r="J3" s="25"/>
    </row>
    <row r="4" spans="1:19" x14ac:dyDescent="0.2">
      <c r="A4" s="25"/>
      <c r="B4" s="25"/>
      <c r="C4" s="194" t="s">
        <v>5</v>
      </c>
      <c r="D4" s="194"/>
      <c r="E4" s="194"/>
      <c r="F4" s="194"/>
      <c r="G4" s="194"/>
      <c r="H4" s="194"/>
      <c r="I4" s="194"/>
      <c r="J4" s="25"/>
    </row>
    <row r="5" spans="1:19" x14ac:dyDescent="0.2">
      <c r="A5" s="18"/>
      <c r="B5" s="18"/>
      <c r="C5" s="22" t="s">
        <v>6</v>
      </c>
      <c r="D5" s="207" t="str">
        <f>'Kops a'!D6</f>
        <v>Daudzdzīvokļu dzīvojamā ēka</v>
      </c>
      <c r="E5" s="207"/>
      <c r="F5" s="207"/>
      <c r="G5" s="207"/>
      <c r="H5" s="207"/>
      <c r="I5" s="207"/>
      <c r="J5" s="207"/>
      <c r="K5" s="207"/>
      <c r="L5" s="207"/>
      <c r="M5" s="14"/>
      <c r="N5" s="14"/>
      <c r="O5" s="14"/>
      <c r="P5" s="14"/>
    </row>
    <row r="6" spans="1:19" x14ac:dyDescent="0.2">
      <c r="A6" s="18"/>
      <c r="B6" s="18"/>
      <c r="C6" s="22" t="s">
        <v>8</v>
      </c>
      <c r="D6" s="207" t="str">
        <f>'Kops a'!D7</f>
        <v>Daudzdzīvokļu dzīvojamās ēkas energoefektivitātes paaugstināšanas pasākumi</v>
      </c>
      <c r="E6" s="207"/>
      <c r="F6" s="207"/>
      <c r="G6" s="207"/>
      <c r="H6" s="207"/>
      <c r="I6" s="207"/>
      <c r="J6" s="207"/>
      <c r="K6" s="207"/>
      <c r="L6" s="207"/>
      <c r="M6" s="14"/>
      <c r="N6" s="14"/>
      <c r="O6" s="14"/>
      <c r="P6" s="14"/>
    </row>
    <row r="7" spans="1:19" x14ac:dyDescent="0.2">
      <c r="A7" s="18"/>
      <c r="B7" s="18"/>
      <c r="C7" s="22" t="s">
        <v>10</v>
      </c>
      <c r="D7" s="207" t="str">
        <f>'Kops a'!D8</f>
        <v>Kurzemes iela 4/6, Liepāja</v>
      </c>
      <c r="E7" s="207"/>
      <c r="F7" s="207"/>
      <c r="G7" s="207"/>
      <c r="H7" s="207"/>
      <c r="I7" s="207"/>
      <c r="J7" s="207"/>
      <c r="K7" s="207"/>
      <c r="L7" s="207"/>
      <c r="M7" s="14"/>
      <c r="N7" s="14"/>
      <c r="O7" s="14"/>
      <c r="P7" s="14"/>
    </row>
    <row r="8" spans="1:19" x14ac:dyDescent="0.2">
      <c r="A8" s="18"/>
      <c r="B8" s="18"/>
      <c r="C8" s="127" t="s">
        <v>29</v>
      </c>
      <c r="D8" s="207" t="str">
        <f>'Kops a'!D9</f>
        <v>2019/3-62/147</v>
      </c>
      <c r="E8" s="207"/>
      <c r="F8" s="207"/>
      <c r="G8" s="207"/>
      <c r="H8" s="207"/>
      <c r="I8" s="207"/>
      <c r="J8" s="207"/>
      <c r="K8" s="207"/>
      <c r="L8" s="207"/>
      <c r="M8" s="14"/>
      <c r="N8" s="14"/>
      <c r="O8" s="14"/>
      <c r="P8" s="14"/>
    </row>
    <row r="9" spans="1:19" ht="11.25" customHeight="1" x14ac:dyDescent="0.2">
      <c r="A9" s="195" t="s">
        <v>165</v>
      </c>
      <c r="B9" s="195"/>
      <c r="C9" s="195"/>
      <c r="D9" s="195"/>
      <c r="E9" s="195"/>
      <c r="F9" s="195"/>
      <c r="G9" s="26"/>
      <c r="H9" s="26"/>
      <c r="I9" s="26"/>
      <c r="J9" s="199" t="s">
        <v>54</v>
      </c>
      <c r="K9" s="199"/>
      <c r="L9" s="199"/>
      <c r="M9" s="199"/>
      <c r="N9" s="206">
        <f>P25</f>
        <v>0</v>
      </c>
      <c r="O9" s="206"/>
      <c r="P9" s="26"/>
    </row>
    <row r="10" spans="1:19" x14ac:dyDescent="0.2">
      <c r="A10" s="27"/>
      <c r="B10" s="28"/>
      <c r="C10" s="127"/>
      <c r="D10" s="18"/>
      <c r="E10" s="18"/>
      <c r="F10" s="18"/>
      <c r="G10" s="18"/>
      <c r="H10" s="18"/>
      <c r="I10" s="18"/>
      <c r="J10" s="18"/>
      <c r="K10" s="18"/>
      <c r="L10" s="24"/>
      <c r="M10" s="24"/>
      <c r="O10" s="83"/>
      <c r="P10" s="82" t="str">
        <f>A31</f>
        <v>Tāme sastādīta 2021.gada</v>
      </c>
    </row>
    <row r="11" spans="1:19" ht="12" thickBot="1" x14ac:dyDescent="0.25">
      <c r="A11" s="27"/>
      <c r="B11" s="28"/>
      <c r="C11" s="127"/>
      <c r="D11" s="18"/>
      <c r="E11" s="18"/>
      <c r="F11" s="18"/>
      <c r="G11" s="18"/>
      <c r="H11" s="18"/>
      <c r="I11" s="18"/>
      <c r="J11" s="18"/>
      <c r="K11" s="18"/>
      <c r="L11" s="29"/>
      <c r="M11" s="29"/>
      <c r="N11" s="30"/>
      <c r="O11" s="21"/>
      <c r="P11" s="18"/>
    </row>
    <row r="12" spans="1:19" x14ac:dyDescent="0.2">
      <c r="A12" s="163" t="s">
        <v>32</v>
      </c>
      <c r="B12" s="201" t="s">
        <v>55</v>
      </c>
      <c r="C12" s="197" t="s">
        <v>56</v>
      </c>
      <c r="D12" s="204" t="s">
        <v>57</v>
      </c>
      <c r="E12" s="187" t="s">
        <v>58</v>
      </c>
      <c r="F12" s="196" t="s">
        <v>59</v>
      </c>
      <c r="G12" s="197"/>
      <c r="H12" s="197"/>
      <c r="I12" s="197"/>
      <c r="J12" s="197"/>
      <c r="K12" s="198"/>
      <c r="L12" s="196" t="s">
        <v>60</v>
      </c>
      <c r="M12" s="197"/>
      <c r="N12" s="197"/>
      <c r="O12" s="197"/>
      <c r="P12" s="198"/>
    </row>
    <row r="13" spans="1:19" ht="126.75" customHeight="1" thickBot="1" x14ac:dyDescent="0.25">
      <c r="A13" s="200"/>
      <c r="B13" s="202"/>
      <c r="C13" s="203"/>
      <c r="D13" s="205"/>
      <c r="E13" s="188"/>
      <c r="F13" s="132" t="s">
        <v>61</v>
      </c>
      <c r="G13" s="133" t="s">
        <v>62</v>
      </c>
      <c r="H13" s="133" t="s">
        <v>63</v>
      </c>
      <c r="I13" s="133" t="s">
        <v>64</v>
      </c>
      <c r="J13" s="133" t="s">
        <v>65</v>
      </c>
      <c r="K13" s="54" t="s">
        <v>66</v>
      </c>
      <c r="L13" s="132" t="s">
        <v>61</v>
      </c>
      <c r="M13" s="133" t="s">
        <v>63</v>
      </c>
      <c r="N13" s="133" t="s">
        <v>64</v>
      </c>
      <c r="O13" s="133" t="s">
        <v>65</v>
      </c>
      <c r="P13" s="54" t="s">
        <v>66</v>
      </c>
      <c r="Q13" s="116"/>
    </row>
    <row r="14" spans="1:19" ht="22.5" x14ac:dyDescent="0.2">
      <c r="A14" s="94">
        <v>3.1</v>
      </c>
      <c r="B14" s="55"/>
      <c r="C14" s="56" t="s">
        <v>90</v>
      </c>
      <c r="D14" s="20" t="s">
        <v>70</v>
      </c>
      <c r="E14" s="105">
        <v>275</v>
      </c>
      <c r="F14" s="61"/>
      <c r="G14" s="58"/>
      <c r="H14" s="58">
        <f>ROUND(F14*G14,2)</f>
        <v>0</v>
      </c>
      <c r="I14" s="58"/>
      <c r="J14" s="58"/>
      <c r="K14" s="59">
        <f>SUM(H14:J14)</f>
        <v>0</v>
      </c>
      <c r="L14" s="61">
        <f>ROUND(E14*F14,2)</f>
        <v>0</v>
      </c>
      <c r="M14" s="58">
        <f>ROUND(H14*E14,2)</f>
        <v>0</v>
      </c>
      <c r="N14" s="58">
        <f>ROUND(I14*E14,2)</f>
        <v>0</v>
      </c>
      <c r="O14" s="58">
        <f>ROUND(J14*E14,2)</f>
        <v>0</v>
      </c>
      <c r="P14" s="59">
        <f>SUM(M14:O14)</f>
        <v>0</v>
      </c>
      <c r="Q14" s="120"/>
      <c r="R14" s="103"/>
      <c r="S14" s="101"/>
    </row>
    <row r="15" spans="1:19" ht="22.5" x14ac:dyDescent="0.2">
      <c r="A15" s="95">
        <v>3.2</v>
      </c>
      <c r="B15" s="31"/>
      <c r="C15" s="38" t="s">
        <v>91</v>
      </c>
      <c r="D15" s="20" t="s">
        <v>70</v>
      </c>
      <c r="E15" s="105">
        <v>145</v>
      </c>
      <c r="F15" s="61"/>
      <c r="G15" s="58"/>
      <c r="H15" s="39">
        <f t="shared" ref="H15:H23" si="0">ROUND(F15*G15,2)</f>
        <v>0</v>
      </c>
      <c r="I15" s="58"/>
      <c r="J15" s="58"/>
      <c r="K15" s="40">
        <f t="shared" ref="K15:K23" si="1">SUM(H15:J15)</f>
        <v>0</v>
      </c>
      <c r="L15" s="41">
        <f t="shared" ref="L15:L23" si="2">ROUND(E15*F15,2)</f>
        <v>0</v>
      </c>
      <c r="M15" s="39">
        <f t="shared" ref="M15:M23" si="3">ROUND(H15*E15,2)</f>
        <v>0</v>
      </c>
      <c r="N15" s="39">
        <f t="shared" ref="N15:N23" si="4">ROUND(I15*E15,2)</f>
        <v>0</v>
      </c>
      <c r="O15" s="39">
        <f t="shared" ref="O15:O23" si="5">ROUND(J15*E15,2)</f>
        <v>0</v>
      </c>
      <c r="P15" s="40">
        <f t="shared" ref="P15:P23" si="6">SUM(M15:O15)</f>
        <v>0</v>
      </c>
    </row>
    <row r="16" spans="1:19" ht="22.5" x14ac:dyDescent="0.2">
      <c r="A16" s="95">
        <v>3.3</v>
      </c>
      <c r="B16" s="31"/>
      <c r="C16" s="38" t="s">
        <v>92</v>
      </c>
      <c r="D16" s="20" t="s">
        <v>70</v>
      </c>
      <c r="E16" s="105">
        <v>275</v>
      </c>
      <c r="F16" s="61"/>
      <c r="G16" s="58"/>
      <c r="H16" s="39">
        <f t="shared" si="0"/>
        <v>0</v>
      </c>
      <c r="I16" s="58"/>
      <c r="J16" s="58"/>
      <c r="K16" s="40">
        <f t="shared" si="1"/>
        <v>0</v>
      </c>
      <c r="L16" s="41">
        <f t="shared" si="2"/>
        <v>0</v>
      </c>
      <c r="M16" s="39">
        <f t="shared" si="3"/>
        <v>0</v>
      </c>
      <c r="N16" s="39">
        <f t="shared" si="4"/>
        <v>0</v>
      </c>
      <c r="O16" s="39">
        <f t="shared" si="5"/>
        <v>0</v>
      </c>
      <c r="P16" s="40">
        <f t="shared" si="6"/>
        <v>0</v>
      </c>
    </row>
    <row r="17" spans="1:22" ht="22.5" x14ac:dyDescent="0.2">
      <c r="A17" s="95">
        <v>3.4</v>
      </c>
      <c r="B17" s="31"/>
      <c r="C17" s="38" t="s">
        <v>93</v>
      </c>
      <c r="D17" s="20" t="s">
        <v>70</v>
      </c>
      <c r="E17" s="105">
        <v>145</v>
      </c>
      <c r="F17" s="61"/>
      <c r="G17" s="58"/>
      <c r="H17" s="39">
        <f t="shared" si="0"/>
        <v>0</v>
      </c>
      <c r="I17" s="58"/>
      <c r="J17" s="58"/>
      <c r="K17" s="40">
        <f t="shared" si="1"/>
        <v>0</v>
      </c>
      <c r="L17" s="41">
        <f t="shared" si="2"/>
        <v>0</v>
      </c>
      <c r="M17" s="39">
        <f t="shared" si="3"/>
        <v>0</v>
      </c>
      <c r="N17" s="39">
        <f t="shared" si="4"/>
        <v>0</v>
      </c>
      <c r="O17" s="39">
        <f t="shared" si="5"/>
        <v>0</v>
      </c>
      <c r="P17" s="40">
        <f t="shared" si="6"/>
        <v>0</v>
      </c>
    </row>
    <row r="18" spans="1:22" x14ac:dyDescent="0.2">
      <c r="A18" s="95">
        <v>3.5</v>
      </c>
      <c r="B18" s="31"/>
      <c r="C18" s="38" t="s">
        <v>94</v>
      </c>
      <c r="D18" s="20" t="s">
        <v>70</v>
      </c>
      <c r="E18" s="105">
        <v>420</v>
      </c>
      <c r="F18" s="61"/>
      <c r="G18" s="58"/>
      <c r="H18" s="39">
        <f t="shared" si="0"/>
        <v>0</v>
      </c>
      <c r="I18" s="58"/>
      <c r="J18" s="58"/>
      <c r="K18" s="40">
        <f t="shared" si="1"/>
        <v>0</v>
      </c>
      <c r="L18" s="41">
        <f t="shared" si="2"/>
        <v>0</v>
      </c>
      <c r="M18" s="39">
        <f t="shared" si="3"/>
        <v>0</v>
      </c>
      <c r="N18" s="39">
        <f t="shared" si="4"/>
        <v>0</v>
      </c>
      <c r="O18" s="39">
        <f t="shared" si="5"/>
        <v>0</v>
      </c>
      <c r="P18" s="40">
        <f t="shared" si="6"/>
        <v>0</v>
      </c>
    </row>
    <row r="19" spans="1:22" x14ac:dyDescent="0.2">
      <c r="A19" s="95">
        <v>3.6</v>
      </c>
      <c r="B19" s="31"/>
      <c r="C19" s="38" t="s">
        <v>95</v>
      </c>
      <c r="D19" s="20" t="s">
        <v>70</v>
      </c>
      <c r="E19" s="105">
        <v>420</v>
      </c>
      <c r="F19" s="61"/>
      <c r="G19" s="58"/>
      <c r="H19" s="39">
        <f t="shared" si="0"/>
        <v>0</v>
      </c>
      <c r="I19" s="58"/>
      <c r="J19" s="58"/>
      <c r="K19" s="40">
        <f t="shared" si="1"/>
        <v>0</v>
      </c>
      <c r="L19" s="41">
        <f t="shared" si="2"/>
        <v>0</v>
      </c>
      <c r="M19" s="39">
        <f t="shared" si="3"/>
        <v>0</v>
      </c>
      <c r="N19" s="39">
        <f t="shared" si="4"/>
        <v>0</v>
      </c>
      <c r="O19" s="39">
        <f t="shared" si="5"/>
        <v>0</v>
      </c>
      <c r="P19" s="40">
        <f t="shared" si="6"/>
        <v>0</v>
      </c>
    </row>
    <row r="20" spans="1:22" x14ac:dyDescent="0.2">
      <c r="A20" s="95">
        <v>3.7</v>
      </c>
      <c r="B20" s="31"/>
      <c r="C20" s="38" t="s">
        <v>94</v>
      </c>
      <c r="D20" s="20" t="s">
        <v>70</v>
      </c>
      <c r="E20" s="105">
        <v>420</v>
      </c>
      <c r="F20" s="61"/>
      <c r="G20" s="58"/>
      <c r="H20" s="39">
        <f t="shared" si="0"/>
        <v>0</v>
      </c>
      <c r="I20" s="58"/>
      <c r="J20" s="58"/>
      <c r="K20" s="40">
        <f t="shared" si="1"/>
        <v>0</v>
      </c>
      <c r="L20" s="41">
        <f t="shared" si="2"/>
        <v>0</v>
      </c>
      <c r="M20" s="39">
        <f t="shared" si="3"/>
        <v>0</v>
      </c>
      <c r="N20" s="39">
        <f t="shared" si="4"/>
        <v>0</v>
      </c>
      <c r="O20" s="39">
        <f t="shared" si="5"/>
        <v>0</v>
      </c>
      <c r="P20" s="40">
        <f t="shared" si="6"/>
        <v>0</v>
      </c>
    </row>
    <row r="21" spans="1:22" ht="22.5" x14ac:dyDescent="0.2">
      <c r="A21" s="95">
        <v>3.8</v>
      </c>
      <c r="B21" s="31"/>
      <c r="C21" s="38" t="s">
        <v>96</v>
      </c>
      <c r="D21" s="20" t="s">
        <v>70</v>
      </c>
      <c r="E21" s="105">
        <v>420</v>
      </c>
      <c r="F21" s="61"/>
      <c r="G21" s="58"/>
      <c r="H21" s="39">
        <f t="shared" si="0"/>
        <v>0</v>
      </c>
      <c r="I21" s="58"/>
      <c r="J21" s="58"/>
      <c r="K21" s="40">
        <f t="shared" si="1"/>
        <v>0</v>
      </c>
      <c r="L21" s="41">
        <f t="shared" si="2"/>
        <v>0</v>
      </c>
      <c r="M21" s="39">
        <f t="shared" si="3"/>
        <v>0</v>
      </c>
      <c r="N21" s="39">
        <f t="shared" si="4"/>
        <v>0</v>
      </c>
      <c r="O21" s="39">
        <f t="shared" si="5"/>
        <v>0</v>
      </c>
      <c r="P21" s="40">
        <f t="shared" si="6"/>
        <v>0</v>
      </c>
    </row>
    <row r="22" spans="1:22" ht="22.5" x14ac:dyDescent="0.2">
      <c r="A22" s="95">
        <v>3.9</v>
      </c>
      <c r="B22" s="31"/>
      <c r="C22" s="102" t="s">
        <v>97</v>
      </c>
      <c r="D22" s="20" t="s">
        <v>80</v>
      </c>
      <c r="E22" s="60">
        <v>4</v>
      </c>
      <c r="F22" s="61"/>
      <c r="G22" s="58"/>
      <c r="H22" s="39">
        <f t="shared" si="0"/>
        <v>0</v>
      </c>
      <c r="I22" s="58"/>
      <c r="J22" s="58"/>
      <c r="K22" s="40">
        <f t="shared" si="1"/>
        <v>0</v>
      </c>
      <c r="L22" s="41">
        <f t="shared" si="2"/>
        <v>0</v>
      </c>
      <c r="M22" s="39">
        <f t="shared" si="3"/>
        <v>0</v>
      </c>
      <c r="N22" s="39">
        <f t="shared" si="4"/>
        <v>0</v>
      </c>
      <c r="O22" s="39">
        <f t="shared" si="5"/>
        <v>0</v>
      </c>
      <c r="P22" s="40">
        <f t="shared" si="6"/>
        <v>0</v>
      </c>
      <c r="Q22" s="117"/>
      <c r="R22" s="117"/>
      <c r="S22" s="117"/>
    </row>
    <row r="23" spans="1:22" ht="22.5" x14ac:dyDescent="0.2">
      <c r="A23" s="95">
        <v>4</v>
      </c>
      <c r="B23" s="31"/>
      <c r="C23" s="38" t="s">
        <v>98</v>
      </c>
      <c r="D23" s="20" t="s">
        <v>68</v>
      </c>
      <c r="E23" s="105">
        <v>97.11</v>
      </c>
      <c r="F23" s="61"/>
      <c r="G23" s="58"/>
      <c r="H23" s="39">
        <f t="shared" si="0"/>
        <v>0</v>
      </c>
      <c r="I23" s="58"/>
      <c r="J23" s="58"/>
      <c r="K23" s="40">
        <f t="shared" si="1"/>
        <v>0</v>
      </c>
      <c r="L23" s="41">
        <f t="shared" si="2"/>
        <v>0</v>
      </c>
      <c r="M23" s="39">
        <f t="shared" si="3"/>
        <v>0</v>
      </c>
      <c r="N23" s="39">
        <f t="shared" si="4"/>
        <v>0</v>
      </c>
      <c r="O23" s="39">
        <f t="shared" si="5"/>
        <v>0</v>
      </c>
      <c r="P23" s="40">
        <f t="shared" si="6"/>
        <v>0</v>
      </c>
      <c r="Q23" s="117"/>
      <c r="R23" s="118"/>
      <c r="S23" s="118"/>
      <c r="U23" s="121"/>
    </row>
    <row r="24" spans="1:22" x14ac:dyDescent="0.2">
      <c r="A24" s="95">
        <v>4.0999999999999996</v>
      </c>
      <c r="B24" s="31"/>
      <c r="C24" s="38" t="s">
        <v>99</v>
      </c>
      <c r="D24" s="20" t="s">
        <v>70</v>
      </c>
      <c r="E24" s="105">
        <v>53.4</v>
      </c>
      <c r="F24" s="61"/>
      <c r="G24" s="58"/>
      <c r="H24" s="39">
        <f t="shared" ref="H24" si="7">ROUND(F24*G24,2)</f>
        <v>0</v>
      </c>
      <c r="I24" s="58"/>
      <c r="J24" s="58"/>
      <c r="K24" s="40">
        <f t="shared" ref="K24" si="8">SUM(H24:J24)</f>
        <v>0</v>
      </c>
      <c r="L24" s="41">
        <f t="shared" ref="L24" si="9">ROUND(E24*F24,2)</f>
        <v>0</v>
      </c>
      <c r="M24" s="39">
        <f t="shared" ref="M24" si="10">ROUND(H24*E24,2)</f>
        <v>0</v>
      </c>
      <c r="N24" s="39">
        <f t="shared" ref="N24" si="11">ROUND(I24*E24,2)</f>
        <v>0</v>
      </c>
      <c r="O24" s="39">
        <f t="shared" ref="O24" si="12">ROUND(J24*E24,2)</f>
        <v>0</v>
      </c>
      <c r="P24" s="40">
        <f t="shared" ref="P24" si="13">SUM(M24:O24)</f>
        <v>0</v>
      </c>
      <c r="Q24" s="117"/>
      <c r="R24" s="117"/>
      <c r="S24" s="119"/>
      <c r="U24" s="121"/>
      <c r="V24" s="14"/>
    </row>
    <row r="25" spans="1:22" ht="12" thickBot="1" x14ac:dyDescent="0.25">
      <c r="A25" s="190" t="s">
        <v>76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2"/>
      <c r="L25" s="62">
        <f>SUM(L14:L23)</f>
        <v>0</v>
      </c>
      <c r="M25" s="63">
        <f>SUM(M14:M23)</f>
        <v>0</v>
      </c>
      <c r="N25" s="63">
        <f>SUM(N14:N23)</f>
        <v>0</v>
      </c>
      <c r="O25" s="63">
        <f>SUM(O14:O23)</f>
        <v>0</v>
      </c>
      <c r="P25" s="64">
        <f>SUM(P14:P23)</f>
        <v>0</v>
      </c>
      <c r="Q25" s="117"/>
      <c r="R25" s="117"/>
      <c r="S25" s="117"/>
    </row>
    <row r="26" spans="1:22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00"/>
    </row>
    <row r="27" spans="1:22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00"/>
    </row>
    <row r="28" spans="1:22" x14ac:dyDescent="0.2">
      <c r="A28" s="1" t="s">
        <v>20</v>
      </c>
      <c r="B28" s="14"/>
      <c r="C28" s="189">
        <f>'Kops a'!C30:H30</f>
        <v>0</v>
      </c>
      <c r="D28" s="189"/>
      <c r="E28" s="189"/>
      <c r="F28" s="189"/>
      <c r="G28" s="189"/>
      <c r="H28" s="189"/>
      <c r="I28" s="14"/>
      <c r="J28" s="14"/>
      <c r="K28" s="14"/>
      <c r="L28" s="14"/>
      <c r="M28" s="14"/>
      <c r="N28" s="14"/>
      <c r="O28" s="14"/>
      <c r="P28" s="117"/>
      <c r="Q28" s="100"/>
    </row>
    <row r="29" spans="1:22" x14ac:dyDescent="0.2">
      <c r="A29" s="14"/>
      <c r="B29" s="14"/>
      <c r="C29" s="141" t="s">
        <v>21</v>
      </c>
      <c r="D29" s="141"/>
      <c r="E29" s="141"/>
      <c r="F29" s="141"/>
      <c r="G29" s="141"/>
      <c r="H29" s="141"/>
      <c r="I29" s="14"/>
      <c r="J29" s="14"/>
      <c r="K29" s="14"/>
      <c r="L29" s="14"/>
      <c r="M29" s="14"/>
      <c r="N29" s="14"/>
      <c r="O29" s="14"/>
      <c r="P29" s="14"/>
    </row>
    <row r="30" spans="1:22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2" x14ac:dyDescent="0.2">
      <c r="A31" s="80" t="str">
        <f>'Kops a'!A33</f>
        <v>Tāme sastādīta 2021.gada</v>
      </c>
      <c r="B31" s="81"/>
      <c r="C31" s="220"/>
      <c r="D31" s="81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2" x14ac:dyDescent="0.2">
      <c r="A32" s="14"/>
      <c r="B32" s="14"/>
      <c r="C32" s="21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x14ac:dyDescent="0.2">
      <c r="A33" s="1" t="s">
        <v>48</v>
      </c>
      <c r="B33" s="14"/>
      <c r="C33" s="213">
        <f>'Kops a'!C35:H35</f>
        <v>0</v>
      </c>
      <c r="D33" s="189"/>
      <c r="E33" s="189"/>
      <c r="F33" s="189"/>
      <c r="G33" s="189"/>
      <c r="H33" s="189"/>
      <c r="I33" s="14"/>
      <c r="J33" s="14"/>
      <c r="K33" s="14"/>
      <c r="L33" s="14"/>
      <c r="M33" s="14"/>
      <c r="N33" s="14"/>
      <c r="O33" s="14"/>
      <c r="P33" s="14"/>
    </row>
    <row r="34" spans="1:16" x14ac:dyDescent="0.2">
      <c r="A34" s="14"/>
      <c r="B34" s="14"/>
      <c r="C34" s="214" t="s">
        <v>21</v>
      </c>
      <c r="D34" s="141"/>
      <c r="E34" s="141"/>
      <c r="F34" s="141"/>
      <c r="G34" s="141"/>
      <c r="H34" s="141"/>
      <c r="I34" s="14"/>
      <c r="J34" s="14"/>
      <c r="K34" s="14"/>
      <c r="L34" s="14"/>
      <c r="M34" s="14"/>
      <c r="N34" s="14"/>
      <c r="O34" s="14"/>
      <c r="P34" s="14"/>
    </row>
    <row r="35" spans="1:16" x14ac:dyDescent="0.2">
      <c r="A35" s="14"/>
      <c r="B35" s="14"/>
      <c r="C35" s="212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x14ac:dyDescent="0.2">
      <c r="A36" s="80" t="s">
        <v>77</v>
      </c>
      <c r="B36" s="81"/>
      <c r="C36" s="219">
        <f>'Kops a'!C38</f>
        <v>0</v>
      </c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x14ac:dyDescent="0.2">
      <c r="A37" s="14"/>
      <c r="B37" s="14"/>
      <c r="C37" s="212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ht="13.5" x14ac:dyDescent="0.2">
      <c r="A38" s="90" t="s">
        <v>49</v>
      </c>
      <c r="C38" s="117"/>
    </row>
    <row r="39" spans="1:16" ht="12" x14ac:dyDescent="0.2">
      <c r="A39" s="91" t="s">
        <v>50</v>
      </c>
    </row>
    <row r="40" spans="1:16" ht="12" x14ac:dyDescent="0.2">
      <c r="A40" s="91" t="s">
        <v>51</v>
      </c>
    </row>
    <row r="49" spans="3:5" x14ac:dyDescent="0.2">
      <c r="C49" s="117"/>
      <c r="D49" s="117"/>
      <c r="E49" s="117"/>
    </row>
    <row r="50" spans="3:5" x14ac:dyDescent="0.2">
      <c r="C50" s="117"/>
      <c r="D50" s="117"/>
      <c r="E50" s="117"/>
    </row>
    <row r="51" spans="3:5" x14ac:dyDescent="0.2">
      <c r="C51" s="117"/>
      <c r="D51" s="117"/>
      <c r="E51" s="117"/>
    </row>
    <row r="52" spans="3:5" x14ac:dyDescent="0.2">
      <c r="C52" s="117"/>
      <c r="D52" s="117"/>
      <c r="E52" s="117"/>
    </row>
    <row r="53" spans="3:5" x14ac:dyDescent="0.2">
      <c r="C53" s="117"/>
      <c r="D53" s="117"/>
      <c r="E53" s="117"/>
    </row>
    <row r="54" spans="3:5" x14ac:dyDescent="0.2">
      <c r="C54" s="117"/>
      <c r="D54" s="117"/>
      <c r="E54" s="117"/>
    </row>
    <row r="55" spans="3:5" x14ac:dyDescent="0.2">
      <c r="C55" s="117"/>
      <c r="D55" s="117"/>
      <c r="E55" s="117"/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4:H34"/>
    <mergeCell ref="C4:I4"/>
    <mergeCell ref="F12:K12"/>
    <mergeCell ref="A9:F9"/>
    <mergeCell ref="J9:M9"/>
    <mergeCell ref="D8:L8"/>
    <mergeCell ref="A25:K25"/>
    <mergeCell ref="C28:H28"/>
    <mergeCell ref="C29:H29"/>
    <mergeCell ref="C33:H33"/>
  </mergeCells>
  <conditionalFormatting sqref="A15:B22 I15:J23 B23 A23:A24 D15:G23">
    <cfRule type="cellIs" dxfId="111" priority="31" operator="equal">
      <formula>0</formula>
    </cfRule>
  </conditionalFormatting>
  <conditionalFormatting sqref="N9:O9">
    <cfRule type="cellIs" dxfId="110" priority="30" operator="equal">
      <formula>0</formula>
    </cfRule>
  </conditionalFormatting>
  <conditionalFormatting sqref="A9:F9">
    <cfRule type="containsText" dxfId="109" priority="28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08" priority="27" operator="equal">
      <formula>0</formula>
    </cfRule>
  </conditionalFormatting>
  <conditionalFormatting sqref="O10">
    <cfRule type="cellIs" dxfId="107" priority="26" operator="equal">
      <formula>"20__. gada __. _________"</formula>
    </cfRule>
  </conditionalFormatting>
  <conditionalFormatting sqref="A25:K25">
    <cfRule type="containsText" dxfId="106" priority="25" operator="containsText" text="Tiešās izmaksas kopā, t. sk. darba devēja sociālais nodoklis __.__% ">
      <formula>NOT(ISERROR(SEARCH("Tiešās izmaksas kopā, t. sk. darba devēja sociālais nodoklis __.__% ",A25)))</formula>
    </cfRule>
  </conditionalFormatting>
  <conditionalFormatting sqref="H14:H23 K14:P23 L25:P25">
    <cfRule type="cellIs" dxfId="105" priority="20" operator="equal">
      <formula>0</formula>
    </cfRule>
  </conditionalFormatting>
  <conditionalFormatting sqref="C4:I4">
    <cfRule type="cellIs" dxfId="104" priority="19" operator="equal">
      <formula>0</formula>
    </cfRule>
  </conditionalFormatting>
  <conditionalFormatting sqref="C15:C23">
    <cfRule type="cellIs" dxfId="103" priority="18" operator="equal">
      <formula>0</formula>
    </cfRule>
  </conditionalFormatting>
  <conditionalFormatting sqref="D5:L8">
    <cfRule type="cellIs" dxfId="102" priority="16" operator="equal">
      <formula>0</formula>
    </cfRule>
  </conditionalFormatting>
  <conditionalFormatting sqref="A14:B14 E14:G14">
    <cfRule type="cellIs" dxfId="101" priority="15" operator="equal">
      <formula>0</formula>
    </cfRule>
  </conditionalFormatting>
  <conditionalFormatting sqref="C14">
    <cfRule type="cellIs" dxfId="100" priority="14" operator="equal">
      <formula>0</formula>
    </cfRule>
  </conditionalFormatting>
  <conditionalFormatting sqref="I14:J14">
    <cfRule type="cellIs" dxfId="99" priority="13" operator="equal">
      <formula>0</formula>
    </cfRule>
  </conditionalFormatting>
  <conditionalFormatting sqref="P10">
    <cfRule type="cellIs" dxfId="98" priority="12" operator="equal">
      <formula>"20__. gada __. _________"</formula>
    </cfRule>
  </conditionalFormatting>
  <conditionalFormatting sqref="C33:H33">
    <cfRule type="cellIs" dxfId="97" priority="9" operator="equal">
      <formula>0</formula>
    </cfRule>
  </conditionalFormatting>
  <conditionalFormatting sqref="C28:H28">
    <cfRule type="cellIs" dxfId="96" priority="8" operator="equal">
      <formula>0</formula>
    </cfRule>
  </conditionalFormatting>
  <conditionalFormatting sqref="C33:H33 C36 C28:H28">
    <cfRule type="cellIs" dxfId="95" priority="7" operator="equal">
      <formula>0</formula>
    </cfRule>
  </conditionalFormatting>
  <conditionalFormatting sqref="D1">
    <cfRule type="cellIs" dxfId="94" priority="6" operator="equal">
      <formula>0</formula>
    </cfRule>
  </conditionalFormatting>
  <conditionalFormatting sqref="B24 I24:J24 E24:G24">
    <cfRule type="cellIs" dxfId="93" priority="5" operator="equal">
      <formula>0</formula>
    </cfRule>
  </conditionalFormatting>
  <conditionalFormatting sqref="H24 K24:P24">
    <cfRule type="cellIs" dxfId="92" priority="4" operator="equal">
      <formula>0</formula>
    </cfRule>
  </conditionalFormatting>
  <conditionalFormatting sqref="C24">
    <cfRule type="cellIs" dxfId="91" priority="3" operator="equal">
      <formula>0</formula>
    </cfRule>
  </conditionalFormatting>
  <conditionalFormatting sqref="D24">
    <cfRule type="cellIs" dxfId="90" priority="2" operator="equal">
      <formula>0</formula>
    </cfRule>
  </conditionalFormatting>
  <conditionalFormatting sqref="D14">
    <cfRule type="cellIs" dxfId="89" priority="1" operator="equal">
      <formula>0</formula>
    </cfRule>
  </conditionalFormatting>
  <pageMargins left="0.7" right="0.7" top="0.75" bottom="0.75" header="0.3" footer="0.3"/>
  <pageSetup paperSize="9" scale="77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D422C369-7259-49E7-A89B-9D562DEE2E41}">
            <xm:f>NOT(ISERROR(SEARCH("Tāme sastādīta ____. gada ___. ______________",A31)))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A31</xm:sqref>
        </x14:conditionalFormatting>
        <x14:conditionalFormatting xmlns:xm="http://schemas.microsoft.com/office/excel/2006/main">
          <x14:cfRule type="containsText" priority="10" operator="containsText" id="{D859E3E6-089F-4F16-889A-98EF63E5F3AC}">
            <xm:f>NOT(ISERROR(SEARCH("Sertifikāta Nr. _________________________________",A36)))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R55"/>
  <sheetViews>
    <sheetView topLeftCell="A4" zoomScaleNormal="100" workbookViewId="0">
      <selection activeCell="A10" sqref="A1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8" x14ac:dyDescent="0.2">
      <c r="A1" s="18"/>
      <c r="B1" s="18"/>
      <c r="C1" s="22" t="s">
        <v>52</v>
      </c>
      <c r="D1" s="43">
        <f>'Kops a'!A18</f>
        <v>0</v>
      </c>
      <c r="E1" s="18"/>
      <c r="F1" s="18"/>
      <c r="G1" s="18"/>
      <c r="H1" s="18"/>
      <c r="I1" s="18"/>
      <c r="J1" s="18"/>
      <c r="N1" s="21"/>
      <c r="O1" s="22"/>
      <c r="P1" s="23"/>
    </row>
    <row r="2" spans="1:18" x14ac:dyDescent="0.2">
      <c r="A2" s="24"/>
      <c r="B2" s="24"/>
      <c r="C2" s="193" t="s">
        <v>100</v>
      </c>
      <c r="D2" s="193"/>
      <c r="E2" s="193"/>
      <c r="F2" s="193"/>
      <c r="G2" s="193"/>
      <c r="H2" s="193"/>
      <c r="I2" s="193"/>
      <c r="J2" s="24"/>
    </row>
    <row r="3" spans="1:18" x14ac:dyDescent="0.2">
      <c r="A3" s="25"/>
      <c r="B3" s="25"/>
      <c r="C3" s="184" t="s">
        <v>26</v>
      </c>
      <c r="D3" s="184"/>
      <c r="E3" s="184"/>
      <c r="F3" s="184"/>
      <c r="G3" s="184"/>
      <c r="H3" s="184"/>
      <c r="I3" s="184"/>
      <c r="J3" s="25"/>
    </row>
    <row r="4" spans="1:18" x14ac:dyDescent="0.2">
      <c r="A4" s="25"/>
      <c r="B4" s="25"/>
      <c r="C4" s="194" t="s">
        <v>5</v>
      </c>
      <c r="D4" s="194"/>
      <c r="E4" s="194"/>
      <c r="F4" s="194"/>
      <c r="G4" s="194"/>
      <c r="H4" s="194"/>
      <c r="I4" s="194"/>
      <c r="J4" s="25"/>
    </row>
    <row r="5" spans="1:18" x14ac:dyDescent="0.2">
      <c r="A5" s="18"/>
      <c r="B5" s="18"/>
      <c r="C5" s="22" t="s">
        <v>6</v>
      </c>
      <c r="D5" s="207" t="str">
        <f>'Kops a'!D6</f>
        <v>Daudzdzīvokļu dzīvojamā ēka</v>
      </c>
      <c r="E5" s="207"/>
      <c r="F5" s="207"/>
      <c r="G5" s="207"/>
      <c r="H5" s="207"/>
      <c r="I5" s="207"/>
      <c r="J5" s="207"/>
      <c r="K5" s="207"/>
      <c r="L5" s="207"/>
      <c r="M5" s="14"/>
      <c r="N5" s="14"/>
      <c r="O5" s="14"/>
      <c r="P5" s="14"/>
    </row>
    <row r="6" spans="1:18" x14ac:dyDescent="0.2">
      <c r="A6" s="18"/>
      <c r="B6" s="18"/>
      <c r="C6" s="22" t="s">
        <v>8</v>
      </c>
      <c r="D6" s="207" t="str">
        <f>'Kops a'!D7</f>
        <v>Daudzdzīvokļu dzīvojamās ēkas energoefektivitātes paaugstināšanas pasākumi</v>
      </c>
      <c r="E6" s="207"/>
      <c r="F6" s="207"/>
      <c r="G6" s="207"/>
      <c r="H6" s="207"/>
      <c r="I6" s="207"/>
      <c r="J6" s="207"/>
      <c r="K6" s="207"/>
      <c r="L6" s="207"/>
      <c r="M6" s="14"/>
      <c r="N6" s="14"/>
      <c r="O6" s="14"/>
      <c r="P6" s="14"/>
    </row>
    <row r="7" spans="1:18" x14ac:dyDescent="0.2">
      <c r="A7" s="18"/>
      <c r="B7" s="18"/>
      <c r="C7" s="22" t="s">
        <v>10</v>
      </c>
      <c r="D7" s="207" t="str">
        <f>'Kops a'!D8</f>
        <v>Kurzemes iela 4/6, Liepāja</v>
      </c>
      <c r="E7" s="207"/>
      <c r="F7" s="207"/>
      <c r="G7" s="207"/>
      <c r="H7" s="207"/>
      <c r="I7" s="207"/>
      <c r="J7" s="207"/>
      <c r="K7" s="207"/>
      <c r="L7" s="207"/>
      <c r="M7" s="14"/>
      <c r="N7" s="14"/>
      <c r="O7" s="14"/>
      <c r="P7" s="14"/>
    </row>
    <row r="8" spans="1:18" x14ac:dyDescent="0.2">
      <c r="A8" s="18"/>
      <c r="B8" s="18"/>
      <c r="C8" s="127" t="s">
        <v>29</v>
      </c>
      <c r="D8" s="207" t="str">
        <f>'Kops a'!D9</f>
        <v>2019/3-62/147</v>
      </c>
      <c r="E8" s="207"/>
      <c r="F8" s="207"/>
      <c r="G8" s="207"/>
      <c r="H8" s="207"/>
      <c r="I8" s="207"/>
      <c r="J8" s="207"/>
      <c r="K8" s="207"/>
      <c r="L8" s="207"/>
      <c r="M8" s="14"/>
      <c r="N8" s="14"/>
      <c r="O8" s="14"/>
      <c r="P8" s="14"/>
    </row>
    <row r="9" spans="1:18" ht="11.25" customHeight="1" x14ac:dyDescent="0.2">
      <c r="A9" s="195" t="s">
        <v>165</v>
      </c>
      <c r="B9" s="195"/>
      <c r="C9" s="195"/>
      <c r="D9" s="195"/>
      <c r="E9" s="195"/>
      <c r="F9" s="195"/>
      <c r="G9" s="26"/>
      <c r="H9" s="26"/>
      <c r="I9" s="26"/>
      <c r="J9" s="199" t="s">
        <v>54</v>
      </c>
      <c r="K9" s="199"/>
      <c r="L9" s="199"/>
      <c r="M9" s="199"/>
      <c r="N9" s="206">
        <f>P21</f>
        <v>0</v>
      </c>
      <c r="O9" s="206"/>
      <c r="P9" s="26"/>
    </row>
    <row r="10" spans="1:18" x14ac:dyDescent="0.2">
      <c r="A10" s="27"/>
      <c r="B10" s="28"/>
      <c r="C10" s="127"/>
      <c r="D10" s="18"/>
      <c r="E10" s="18"/>
      <c r="F10" s="18"/>
      <c r="G10" s="18"/>
      <c r="H10" s="18"/>
      <c r="I10" s="18"/>
      <c r="J10" s="18"/>
      <c r="K10" s="18"/>
      <c r="L10" s="24"/>
      <c r="M10" s="24"/>
      <c r="O10" s="83"/>
      <c r="P10" s="82" t="str">
        <f>A27</f>
        <v>Tāme sastādīta 2021.gada</v>
      </c>
    </row>
    <row r="11" spans="1:18" ht="12" thickBot="1" x14ac:dyDescent="0.25">
      <c r="A11" s="27"/>
      <c r="B11" s="28"/>
      <c r="C11" s="127"/>
      <c r="D11" s="18"/>
      <c r="E11" s="18"/>
      <c r="F11" s="18"/>
      <c r="G11" s="18"/>
      <c r="H11" s="18"/>
      <c r="I11" s="18"/>
      <c r="J11" s="18"/>
      <c r="K11" s="18"/>
      <c r="L11" s="29"/>
      <c r="M11" s="29"/>
      <c r="N11" s="30"/>
      <c r="O11" s="21"/>
      <c r="P11" s="18"/>
    </row>
    <row r="12" spans="1:18" x14ac:dyDescent="0.2">
      <c r="A12" s="163" t="s">
        <v>32</v>
      </c>
      <c r="B12" s="201" t="s">
        <v>55</v>
      </c>
      <c r="C12" s="197" t="s">
        <v>56</v>
      </c>
      <c r="D12" s="204" t="s">
        <v>57</v>
      </c>
      <c r="E12" s="187" t="s">
        <v>58</v>
      </c>
      <c r="F12" s="196" t="s">
        <v>59</v>
      </c>
      <c r="G12" s="197"/>
      <c r="H12" s="197"/>
      <c r="I12" s="197"/>
      <c r="J12" s="197"/>
      <c r="K12" s="198"/>
      <c r="L12" s="196" t="s">
        <v>60</v>
      </c>
      <c r="M12" s="197"/>
      <c r="N12" s="197"/>
      <c r="O12" s="197"/>
      <c r="P12" s="198"/>
    </row>
    <row r="13" spans="1:18" ht="126.75" customHeight="1" thickBot="1" x14ac:dyDescent="0.25">
      <c r="A13" s="200"/>
      <c r="B13" s="202"/>
      <c r="C13" s="203"/>
      <c r="D13" s="205"/>
      <c r="E13" s="188"/>
      <c r="F13" s="132" t="s">
        <v>61</v>
      </c>
      <c r="G13" s="133" t="s">
        <v>62</v>
      </c>
      <c r="H13" s="133" t="s">
        <v>63</v>
      </c>
      <c r="I13" s="133" t="s">
        <v>64</v>
      </c>
      <c r="J13" s="133" t="s">
        <v>65</v>
      </c>
      <c r="K13" s="54" t="s">
        <v>66</v>
      </c>
      <c r="L13" s="132" t="s">
        <v>61</v>
      </c>
      <c r="M13" s="133" t="s">
        <v>63</v>
      </c>
      <c r="N13" s="133" t="s">
        <v>64</v>
      </c>
      <c r="O13" s="133" t="s">
        <v>65</v>
      </c>
      <c r="P13" s="54" t="s">
        <v>66</v>
      </c>
    </row>
    <row r="14" spans="1:18" ht="22.5" x14ac:dyDescent="0.2">
      <c r="A14" s="94">
        <v>4.0999999999999996</v>
      </c>
      <c r="B14" s="55"/>
      <c r="C14" s="56" t="s">
        <v>101</v>
      </c>
      <c r="D14" s="99" t="s">
        <v>70</v>
      </c>
      <c r="E14" s="60">
        <v>288</v>
      </c>
      <c r="F14" s="61"/>
      <c r="G14" s="58"/>
      <c r="H14" s="58">
        <f>ROUND(F14*G14,2)</f>
        <v>0</v>
      </c>
      <c r="I14" s="58"/>
      <c r="J14" s="58"/>
      <c r="K14" s="59">
        <f>SUM(H14:J14)</f>
        <v>0</v>
      </c>
      <c r="L14" s="61">
        <f>ROUND(E14*F14,2)</f>
        <v>0</v>
      </c>
      <c r="M14" s="58">
        <f>ROUND(H14*E14,2)</f>
        <v>0</v>
      </c>
      <c r="N14" s="58">
        <f>ROUND(I14*E14,2)</f>
        <v>0</v>
      </c>
      <c r="O14" s="58">
        <f>ROUND(J14*E14,2)</f>
        <v>0</v>
      </c>
      <c r="P14" s="59">
        <f>SUM(M14:O14)</f>
        <v>0</v>
      </c>
    </row>
    <row r="15" spans="1:18" ht="22.5" x14ac:dyDescent="0.2">
      <c r="A15" s="95">
        <v>4.2</v>
      </c>
      <c r="B15" s="31"/>
      <c r="C15" s="38" t="s">
        <v>102</v>
      </c>
      <c r="D15" s="20" t="s">
        <v>70</v>
      </c>
      <c r="E15" s="105">
        <v>288</v>
      </c>
      <c r="F15" s="61"/>
      <c r="G15" s="58"/>
      <c r="H15" s="39">
        <f t="shared" ref="H15:H18" si="0">ROUND(F15*G15,2)</f>
        <v>0</v>
      </c>
      <c r="I15" s="58"/>
      <c r="J15" s="58"/>
      <c r="K15" s="40">
        <f t="shared" ref="K15:K18" si="1">SUM(H15:J15)</f>
        <v>0</v>
      </c>
      <c r="L15" s="41">
        <f t="shared" ref="L15:L18" si="2">ROUND(E15*F15,2)</f>
        <v>0</v>
      </c>
      <c r="M15" s="39">
        <f t="shared" ref="M15:M18" si="3">ROUND(H15*E15,2)</f>
        <v>0</v>
      </c>
      <c r="N15" s="39">
        <f t="shared" ref="N15:N18" si="4">ROUND(I15*E15,2)</f>
        <v>0</v>
      </c>
      <c r="O15" s="39">
        <f t="shared" ref="O15:O18" si="5">ROUND(J15*E15,2)</f>
        <v>0</v>
      </c>
      <c r="P15" s="40">
        <f t="shared" ref="P15:P18" si="6">SUM(M15:O15)</f>
        <v>0</v>
      </c>
      <c r="R15" s="104"/>
    </row>
    <row r="16" spans="1:18" x14ac:dyDescent="0.2">
      <c r="A16" s="95">
        <v>4.3</v>
      </c>
      <c r="B16" s="31"/>
      <c r="C16" s="38" t="s">
        <v>103</v>
      </c>
      <c r="D16" s="20" t="s">
        <v>70</v>
      </c>
      <c r="E16" s="60">
        <v>288</v>
      </c>
      <c r="F16" s="61"/>
      <c r="G16" s="58"/>
      <c r="H16" s="39">
        <f t="shared" si="0"/>
        <v>0</v>
      </c>
      <c r="I16" s="58"/>
      <c r="J16" s="58"/>
      <c r="K16" s="40">
        <f t="shared" si="1"/>
        <v>0</v>
      </c>
      <c r="L16" s="41">
        <f t="shared" si="2"/>
        <v>0</v>
      </c>
      <c r="M16" s="39">
        <f t="shared" si="3"/>
        <v>0</v>
      </c>
      <c r="N16" s="39">
        <f t="shared" si="4"/>
        <v>0</v>
      </c>
      <c r="O16" s="39">
        <f t="shared" si="5"/>
        <v>0</v>
      </c>
      <c r="P16" s="40">
        <f t="shared" si="6"/>
        <v>0</v>
      </c>
    </row>
    <row r="17" spans="1:17" ht="22.5" x14ac:dyDescent="0.2">
      <c r="A17" s="95">
        <v>4.4000000000000004</v>
      </c>
      <c r="B17" s="31"/>
      <c r="C17" s="38" t="s">
        <v>104</v>
      </c>
      <c r="D17" s="20" t="s">
        <v>70</v>
      </c>
      <c r="E17" s="60">
        <v>288</v>
      </c>
      <c r="F17" s="61"/>
      <c r="G17" s="58"/>
      <c r="H17" s="39">
        <f t="shared" si="0"/>
        <v>0</v>
      </c>
      <c r="I17" s="58"/>
      <c r="J17" s="58"/>
      <c r="K17" s="40">
        <f t="shared" si="1"/>
        <v>0</v>
      </c>
      <c r="L17" s="41">
        <f t="shared" si="2"/>
        <v>0</v>
      </c>
      <c r="M17" s="39">
        <f t="shared" si="3"/>
        <v>0</v>
      </c>
      <c r="N17" s="39">
        <f t="shared" si="4"/>
        <v>0</v>
      </c>
      <c r="O17" s="39">
        <f t="shared" si="5"/>
        <v>0</v>
      </c>
      <c r="P17" s="40">
        <f t="shared" si="6"/>
        <v>0</v>
      </c>
    </row>
    <row r="18" spans="1:17" ht="22.5" x14ac:dyDescent="0.2">
      <c r="A18" s="95">
        <v>4.5</v>
      </c>
      <c r="B18" s="31"/>
      <c r="C18" s="38" t="s">
        <v>105</v>
      </c>
      <c r="D18" s="20" t="s">
        <v>68</v>
      </c>
      <c r="E18" s="60">
        <v>85.5</v>
      </c>
      <c r="F18" s="61"/>
      <c r="G18" s="58"/>
      <c r="H18" s="39">
        <f t="shared" si="0"/>
        <v>0</v>
      </c>
      <c r="I18" s="58"/>
      <c r="J18" s="58"/>
      <c r="K18" s="40">
        <f t="shared" si="1"/>
        <v>0</v>
      </c>
      <c r="L18" s="41">
        <f t="shared" si="2"/>
        <v>0</v>
      </c>
      <c r="M18" s="39">
        <f t="shared" si="3"/>
        <v>0</v>
      </c>
      <c r="N18" s="39">
        <f t="shared" si="4"/>
        <v>0</v>
      </c>
      <c r="O18" s="39">
        <f t="shared" si="5"/>
        <v>0</v>
      </c>
      <c r="P18" s="40">
        <f t="shared" si="6"/>
        <v>0</v>
      </c>
    </row>
    <row r="19" spans="1:17" ht="33.75" x14ac:dyDescent="0.2">
      <c r="A19" s="95">
        <v>4.5999999999999996</v>
      </c>
      <c r="B19" s="31"/>
      <c r="C19" s="38" t="s">
        <v>106</v>
      </c>
      <c r="D19" s="20" t="s">
        <v>107</v>
      </c>
      <c r="E19" s="105">
        <v>2</v>
      </c>
      <c r="F19" s="61"/>
      <c r="G19" s="58"/>
      <c r="H19" s="39">
        <f t="shared" ref="H19:H20" si="7">ROUND(F19*G19,2)</f>
        <v>0</v>
      </c>
      <c r="I19" s="58"/>
      <c r="J19" s="58"/>
      <c r="K19" s="40">
        <f t="shared" ref="K19:K20" si="8">SUM(H19:J19)</f>
        <v>0</v>
      </c>
      <c r="L19" s="41">
        <f t="shared" ref="L19:L20" si="9">ROUND(E19*F19,2)</f>
        <v>0</v>
      </c>
      <c r="M19" s="39">
        <f t="shared" ref="M19:M20" si="10">ROUND(H19*E19,2)</f>
        <v>0</v>
      </c>
      <c r="N19" s="39">
        <f t="shared" ref="N19:N20" si="11">ROUND(I19*E19,2)</f>
        <v>0</v>
      </c>
      <c r="O19" s="39">
        <f t="shared" ref="O19:O20" si="12">ROUND(J19*E19,2)</f>
        <v>0</v>
      </c>
      <c r="P19" s="40">
        <f t="shared" ref="P19:P20" si="13">SUM(M19:O19)</f>
        <v>0</v>
      </c>
    </row>
    <row r="20" spans="1:17" ht="12" thickBot="1" x14ac:dyDescent="0.25">
      <c r="A20" s="95">
        <v>4.7</v>
      </c>
      <c r="B20" s="31"/>
      <c r="C20" s="38" t="s">
        <v>108</v>
      </c>
      <c r="D20" s="20" t="s">
        <v>70</v>
      </c>
      <c r="E20" s="60">
        <v>288</v>
      </c>
      <c r="F20" s="61"/>
      <c r="G20" s="58"/>
      <c r="H20" s="39">
        <f t="shared" si="7"/>
        <v>0</v>
      </c>
      <c r="I20" s="58"/>
      <c r="J20" s="58"/>
      <c r="K20" s="40">
        <f t="shared" si="8"/>
        <v>0</v>
      </c>
      <c r="L20" s="41">
        <f t="shared" si="9"/>
        <v>0</v>
      </c>
      <c r="M20" s="39">
        <f t="shared" si="10"/>
        <v>0</v>
      </c>
      <c r="N20" s="39">
        <f t="shared" si="11"/>
        <v>0</v>
      </c>
      <c r="O20" s="39">
        <f t="shared" si="12"/>
        <v>0</v>
      </c>
      <c r="P20" s="40">
        <f t="shared" si="13"/>
        <v>0</v>
      </c>
    </row>
    <row r="21" spans="1:17" ht="12" thickBot="1" x14ac:dyDescent="0.25">
      <c r="A21" s="190" t="s">
        <v>76</v>
      </c>
      <c r="B21" s="191"/>
      <c r="C21" s="191"/>
      <c r="D21" s="191"/>
      <c r="E21" s="211"/>
      <c r="F21" s="191"/>
      <c r="G21" s="191"/>
      <c r="H21" s="191"/>
      <c r="I21" s="191"/>
      <c r="J21" s="191"/>
      <c r="K21" s="192"/>
      <c r="L21" s="62">
        <f>SUM(L14:L18)</f>
        <v>0</v>
      </c>
      <c r="M21" s="63">
        <f>SUM(M14:M18)</f>
        <v>0</v>
      </c>
      <c r="N21" s="63">
        <f>SUM(N14:N18)</f>
        <v>0</v>
      </c>
      <c r="O21" s="63">
        <f>SUM(O14:O18)</f>
        <v>0</v>
      </c>
      <c r="P21" s="64">
        <f>SUM(P14:P18)</f>
        <v>0</v>
      </c>
      <c r="Q21" s="100"/>
    </row>
    <row r="22" spans="1:17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7" x14ac:dyDescent="0.2">
      <c r="A23" s="14"/>
      <c r="B23" s="14"/>
      <c r="C23" s="14"/>
      <c r="D23" s="14"/>
      <c r="E23" s="212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7" x14ac:dyDescent="0.2">
      <c r="A24" s="1" t="s">
        <v>20</v>
      </c>
      <c r="B24" s="14"/>
      <c r="C24" s="189">
        <f>'Kops a'!C30:H30</f>
        <v>0</v>
      </c>
      <c r="D24" s="189"/>
      <c r="E24" s="213"/>
      <c r="F24" s="189"/>
      <c r="G24" s="189"/>
      <c r="H24" s="189"/>
      <c r="I24" s="14"/>
      <c r="J24" s="14"/>
      <c r="K24" s="14"/>
      <c r="L24" s="14"/>
      <c r="M24" s="14"/>
      <c r="N24" s="14"/>
      <c r="O24" s="14"/>
      <c r="P24" s="14"/>
    </row>
    <row r="25" spans="1:17" x14ac:dyDescent="0.2">
      <c r="A25" s="14"/>
      <c r="B25" s="14"/>
      <c r="C25" s="141" t="s">
        <v>21</v>
      </c>
      <c r="D25" s="141"/>
      <c r="E25" s="141"/>
      <c r="F25" s="141"/>
      <c r="G25" s="141"/>
      <c r="H25" s="141"/>
      <c r="I25" s="14"/>
      <c r="J25" s="14"/>
      <c r="K25" s="14"/>
      <c r="L25" s="14"/>
      <c r="M25" s="14"/>
      <c r="N25" s="14"/>
      <c r="O25" s="14"/>
      <c r="P25" s="14"/>
    </row>
    <row r="26" spans="1:17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7" x14ac:dyDescent="0.2">
      <c r="A27" s="80" t="str">
        <f>'Kops a'!A33</f>
        <v>Tāme sastādīta 2021.gada</v>
      </c>
      <c r="B27" s="81"/>
      <c r="C27" s="81"/>
      <c r="D27" s="81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7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7" x14ac:dyDescent="0.2">
      <c r="A29" s="1" t="s">
        <v>48</v>
      </c>
      <c r="B29" s="14"/>
      <c r="C29" s="189">
        <f>'Kops a'!C35:H35</f>
        <v>0</v>
      </c>
      <c r="D29" s="189"/>
      <c r="E29" s="189"/>
      <c r="F29" s="189"/>
      <c r="G29" s="189"/>
      <c r="H29" s="189"/>
      <c r="I29" s="14"/>
      <c r="J29" s="14"/>
      <c r="K29" s="14"/>
      <c r="L29" s="14"/>
      <c r="M29" s="14"/>
      <c r="N29" s="14"/>
      <c r="O29" s="14"/>
      <c r="P29" s="14"/>
    </row>
    <row r="30" spans="1:17" x14ac:dyDescent="0.2">
      <c r="A30" s="14"/>
      <c r="B30" s="14"/>
      <c r="C30" s="141" t="s">
        <v>21</v>
      </c>
      <c r="D30" s="141"/>
      <c r="E30" s="141"/>
      <c r="F30" s="141"/>
      <c r="G30" s="141"/>
      <c r="H30" s="141"/>
      <c r="I30" s="14"/>
      <c r="J30" s="14"/>
      <c r="K30" s="14"/>
      <c r="L30" s="14"/>
      <c r="M30" s="14"/>
      <c r="N30" s="14"/>
      <c r="O30" s="14"/>
      <c r="P30" s="14"/>
    </row>
    <row r="31" spans="1:17" x14ac:dyDescent="0.2">
      <c r="A31" s="14"/>
      <c r="B31" s="14"/>
      <c r="C31" s="21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7" x14ac:dyDescent="0.2">
      <c r="A32" s="80" t="s">
        <v>77</v>
      </c>
      <c r="B32" s="81"/>
      <c r="C32" s="219">
        <f>'Kops a'!C38</f>
        <v>0</v>
      </c>
      <c r="D32" s="4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x14ac:dyDescent="0.2">
      <c r="A33" s="14"/>
      <c r="B33" s="14"/>
      <c r="C33" s="212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3.5" x14ac:dyDescent="0.2">
      <c r="A34" s="90" t="s">
        <v>49</v>
      </c>
      <c r="C34" s="117"/>
    </row>
    <row r="35" spans="1:16" ht="12" x14ac:dyDescent="0.2">
      <c r="A35" s="91" t="s">
        <v>50</v>
      </c>
      <c r="C35" s="117"/>
    </row>
    <row r="36" spans="1:16" ht="12" x14ac:dyDescent="0.2">
      <c r="A36" s="91" t="s">
        <v>51</v>
      </c>
      <c r="C36" s="117"/>
    </row>
    <row r="37" spans="1:16" x14ac:dyDescent="0.2">
      <c r="C37" s="117"/>
    </row>
    <row r="38" spans="1:16" x14ac:dyDescent="0.2">
      <c r="C38" s="117"/>
    </row>
    <row r="49" spans="3:5" x14ac:dyDescent="0.2">
      <c r="C49" s="117"/>
      <c r="D49" s="117"/>
      <c r="E49" s="117"/>
    </row>
    <row r="50" spans="3:5" x14ac:dyDescent="0.2">
      <c r="C50" s="117"/>
      <c r="D50" s="117"/>
      <c r="E50" s="117"/>
    </row>
    <row r="51" spans="3:5" x14ac:dyDescent="0.2">
      <c r="C51" s="117"/>
      <c r="D51" s="117"/>
      <c r="E51" s="117"/>
    </row>
    <row r="52" spans="3:5" x14ac:dyDescent="0.2">
      <c r="C52" s="117"/>
      <c r="D52" s="117"/>
      <c r="E52" s="117"/>
    </row>
    <row r="53" spans="3:5" x14ac:dyDescent="0.2">
      <c r="C53" s="117"/>
      <c r="D53" s="117"/>
      <c r="E53" s="117"/>
    </row>
    <row r="54" spans="3:5" x14ac:dyDescent="0.2">
      <c r="C54" s="117"/>
      <c r="D54" s="117"/>
      <c r="E54" s="117"/>
    </row>
    <row r="55" spans="3:5" x14ac:dyDescent="0.2">
      <c r="C55" s="117"/>
      <c r="D55" s="117"/>
      <c r="E55" s="117"/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0:H30"/>
    <mergeCell ref="C4:I4"/>
    <mergeCell ref="F12:K12"/>
    <mergeCell ref="A9:F9"/>
    <mergeCell ref="J9:M9"/>
    <mergeCell ref="D8:L8"/>
    <mergeCell ref="A21:K21"/>
    <mergeCell ref="C24:H24"/>
    <mergeCell ref="C25:H25"/>
    <mergeCell ref="C29:H29"/>
  </mergeCells>
  <conditionalFormatting sqref="A15:B18 I15:J18 D15:G18 A19">
    <cfRule type="cellIs" dxfId="86" priority="32" operator="equal">
      <formula>0</formula>
    </cfRule>
  </conditionalFormatting>
  <conditionalFormatting sqref="N9:O9">
    <cfRule type="cellIs" dxfId="85" priority="31" operator="equal">
      <formula>0</formula>
    </cfRule>
  </conditionalFormatting>
  <conditionalFormatting sqref="A9:F9">
    <cfRule type="containsText" dxfId="84" priority="29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83" priority="28" operator="equal">
      <formula>0</formula>
    </cfRule>
  </conditionalFormatting>
  <conditionalFormatting sqref="O10">
    <cfRule type="cellIs" dxfId="82" priority="27" operator="equal">
      <formula>"20__. gada __. _________"</formula>
    </cfRule>
  </conditionalFormatting>
  <conditionalFormatting sqref="A21:K21">
    <cfRule type="containsText" dxfId="81" priority="26" operator="containsText" text="Tiešās izmaksas kopā, t. sk. darba devēja sociālais nodoklis __.__% ">
      <formula>NOT(ISERROR(SEARCH("Tiešās izmaksas kopā, t. sk. darba devēja sociālais nodoklis __.__% ",A21)))</formula>
    </cfRule>
  </conditionalFormatting>
  <conditionalFormatting sqref="H14:H18 K14:P18 L21:P21">
    <cfRule type="cellIs" dxfId="80" priority="21" operator="equal">
      <formula>0</formula>
    </cfRule>
  </conditionalFormatting>
  <conditionalFormatting sqref="C4:I4">
    <cfRule type="cellIs" dxfId="79" priority="20" operator="equal">
      <formula>0</formula>
    </cfRule>
  </conditionalFormatting>
  <conditionalFormatting sqref="C15:C18">
    <cfRule type="cellIs" dxfId="78" priority="19" operator="equal">
      <formula>0</formula>
    </cfRule>
  </conditionalFormatting>
  <conditionalFormatting sqref="D5:L8">
    <cfRule type="cellIs" dxfId="77" priority="17" operator="equal">
      <formula>0</formula>
    </cfRule>
  </conditionalFormatting>
  <conditionalFormatting sqref="A14:B14 D14:G14">
    <cfRule type="cellIs" dxfId="76" priority="16" operator="equal">
      <formula>0</formula>
    </cfRule>
  </conditionalFormatting>
  <conditionalFormatting sqref="C14">
    <cfRule type="cellIs" dxfId="75" priority="15" operator="equal">
      <formula>0</formula>
    </cfRule>
  </conditionalFormatting>
  <conditionalFormatting sqref="I14:J14">
    <cfRule type="cellIs" dxfId="74" priority="14" operator="equal">
      <formula>0</formula>
    </cfRule>
  </conditionalFormatting>
  <conditionalFormatting sqref="P10">
    <cfRule type="cellIs" dxfId="73" priority="13" operator="equal">
      <formula>"20__. gada __. _________"</formula>
    </cfRule>
  </conditionalFormatting>
  <conditionalFormatting sqref="C29:H29">
    <cfRule type="cellIs" dxfId="72" priority="10" operator="equal">
      <formula>0</formula>
    </cfRule>
  </conditionalFormatting>
  <conditionalFormatting sqref="C24:H24">
    <cfRule type="cellIs" dxfId="71" priority="9" operator="equal">
      <formula>0</formula>
    </cfRule>
  </conditionalFormatting>
  <conditionalFormatting sqref="C29:H29 C32 C24:H24">
    <cfRule type="cellIs" dxfId="70" priority="8" operator="equal">
      <formula>0</formula>
    </cfRule>
  </conditionalFormatting>
  <conditionalFormatting sqref="D1">
    <cfRule type="cellIs" dxfId="69" priority="7" operator="equal">
      <formula>0</formula>
    </cfRule>
  </conditionalFormatting>
  <conditionalFormatting sqref="B19 I19:J19 D19:G19">
    <cfRule type="cellIs" dxfId="68" priority="6" operator="equal">
      <formula>0</formula>
    </cfRule>
  </conditionalFormatting>
  <conditionalFormatting sqref="H19 K19:P19">
    <cfRule type="cellIs" dxfId="67" priority="5" operator="equal">
      <formula>0</formula>
    </cfRule>
  </conditionalFormatting>
  <conditionalFormatting sqref="C19">
    <cfRule type="cellIs" dxfId="66" priority="4" operator="equal">
      <formula>0</formula>
    </cfRule>
  </conditionalFormatting>
  <conditionalFormatting sqref="A20:B20 I20:J20 D20:G20">
    <cfRule type="cellIs" dxfId="65" priority="3" operator="equal">
      <formula>0</formula>
    </cfRule>
  </conditionalFormatting>
  <conditionalFormatting sqref="H20 K20:P20">
    <cfRule type="cellIs" dxfId="64" priority="2" operator="equal">
      <formula>0</formula>
    </cfRule>
  </conditionalFormatting>
  <conditionalFormatting sqref="C20">
    <cfRule type="cellIs" dxfId="63" priority="1" operator="equal">
      <formula>0</formula>
    </cfRule>
  </conditionalFormatting>
  <pageMargins left="0.7" right="0.7" top="0.75" bottom="0.75" header="0.3" footer="0.3"/>
  <pageSetup paperSize="9" scale="84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0B610FE1-6F17-46AF-982B-27B20E80701D}">
            <xm:f>NOT(ISERROR(SEARCH("Tāme sastādīta ____. gada ___. ______________",A27)))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A27</xm:sqref>
        </x14:conditionalFormatting>
        <x14:conditionalFormatting xmlns:xm="http://schemas.microsoft.com/office/excel/2006/main">
          <x14:cfRule type="containsText" priority="11" operator="containsText" id="{F3EAEDA8-031E-4BF8-B71A-4A6D64C3BFEB}">
            <xm:f>NOT(ISERROR(SEARCH("Sertifikāta Nr. _________________________________",A32)))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Y71"/>
  <sheetViews>
    <sheetView topLeftCell="A16" zoomScale="110" zoomScaleNormal="110" workbookViewId="0">
      <selection activeCell="A10" sqref="A1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7" width="13.85546875" style="1" customWidth="1"/>
    <col min="18" max="16384" width="9.140625" style="1"/>
  </cols>
  <sheetData>
    <row r="1" spans="1:22" x14ac:dyDescent="0.2">
      <c r="A1" s="18"/>
      <c r="B1" s="18"/>
      <c r="C1" s="22" t="s">
        <v>52</v>
      </c>
      <c r="D1" s="43">
        <f>'Kops a'!A19</f>
        <v>0</v>
      </c>
      <c r="E1" s="18"/>
      <c r="F1" s="18"/>
      <c r="G1" s="18"/>
      <c r="H1" s="18"/>
      <c r="I1" s="18"/>
      <c r="J1" s="18"/>
      <c r="N1" s="21"/>
      <c r="O1" s="22"/>
      <c r="P1" s="23"/>
    </row>
    <row r="2" spans="1:22" x14ac:dyDescent="0.2">
      <c r="A2" s="24"/>
      <c r="B2" s="24"/>
      <c r="C2" s="193" t="s">
        <v>109</v>
      </c>
      <c r="D2" s="193"/>
      <c r="E2" s="193"/>
      <c r="F2" s="193"/>
      <c r="G2" s="193"/>
      <c r="H2" s="193"/>
      <c r="I2" s="193"/>
      <c r="J2" s="24"/>
    </row>
    <row r="3" spans="1:22" x14ac:dyDescent="0.2">
      <c r="A3" s="25"/>
      <c r="B3" s="25"/>
      <c r="C3" s="184" t="s">
        <v>26</v>
      </c>
      <c r="D3" s="184"/>
      <c r="E3" s="184"/>
      <c r="F3" s="184"/>
      <c r="G3" s="184"/>
      <c r="H3" s="184"/>
      <c r="I3" s="184"/>
      <c r="J3" s="25"/>
    </row>
    <row r="4" spans="1:22" x14ac:dyDescent="0.2">
      <c r="A4" s="25"/>
      <c r="B4" s="25"/>
      <c r="C4" s="194" t="s">
        <v>5</v>
      </c>
      <c r="D4" s="194"/>
      <c r="E4" s="194"/>
      <c r="F4" s="194"/>
      <c r="G4" s="194"/>
      <c r="H4" s="194"/>
      <c r="I4" s="194"/>
      <c r="J4" s="25"/>
    </row>
    <row r="5" spans="1:22" x14ac:dyDescent="0.2">
      <c r="A5" s="18"/>
      <c r="B5" s="18"/>
      <c r="C5" s="22" t="s">
        <v>6</v>
      </c>
      <c r="D5" s="207" t="str">
        <f>'Kops a'!D6</f>
        <v>Daudzdzīvokļu dzīvojamā ēka</v>
      </c>
      <c r="E5" s="207"/>
      <c r="F5" s="207"/>
      <c r="G5" s="207"/>
      <c r="H5" s="207"/>
      <c r="I5" s="207"/>
      <c r="J5" s="207"/>
      <c r="K5" s="207"/>
      <c r="L5" s="207"/>
      <c r="M5" s="14"/>
      <c r="N5" s="14"/>
      <c r="O5" s="14"/>
      <c r="P5" s="14"/>
    </row>
    <row r="6" spans="1:22" x14ac:dyDescent="0.2">
      <c r="A6" s="18"/>
      <c r="B6" s="18"/>
      <c r="C6" s="22" t="s">
        <v>8</v>
      </c>
      <c r="D6" s="207" t="str">
        <f>'Kops a'!D7</f>
        <v>Daudzdzīvokļu dzīvojamās ēkas energoefektivitātes paaugstināšanas pasākumi</v>
      </c>
      <c r="E6" s="207"/>
      <c r="F6" s="207"/>
      <c r="G6" s="207"/>
      <c r="H6" s="207"/>
      <c r="I6" s="207"/>
      <c r="J6" s="207"/>
      <c r="K6" s="207"/>
      <c r="L6" s="207"/>
      <c r="M6" s="14"/>
      <c r="N6" s="14"/>
      <c r="O6" s="14"/>
      <c r="P6" s="14"/>
    </row>
    <row r="7" spans="1:22" x14ac:dyDescent="0.2">
      <c r="A7" s="18"/>
      <c r="B7" s="18"/>
      <c r="C7" s="22" t="s">
        <v>10</v>
      </c>
      <c r="D7" s="207" t="str">
        <f>'Kops a'!D8</f>
        <v>Kurzemes iela 4/6, Liepāja</v>
      </c>
      <c r="E7" s="207"/>
      <c r="F7" s="207"/>
      <c r="G7" s="207"/>
      <c r="H7" s="207"/>
      <c r="I7" s="207"/>
      <c r="J7" s="207"/>
      <c r="K7" s="207"/>
      <c r="L7" s="207"/>
      <c r="M7" s="14"/>
      <c r="N7" s="14"/>
      <c r="O7" s="14"/>
      <c r="P7" s="14"/>
    </row>
    <row r="8" spans="1:22" x14ac:dyDescent="0.2">
      <c r="A8" s="18"/>
      <c r="B8" s="18"/>
      <c r="C8" s="127" t="s">
        <v>29</v>
      </c>
      <c r="D8" s="207" t="str">
        <f>'Kops a'!D9</f>
        <v>2019/3-62/147</v>
      </c>
      <c r="E8" s="207"/>
      <c r="F8" s="207"/>
      <c r="G8" s="207"/>
      <c r="H8" s="207"/>
      <c r="I8" s="207"/>
      <c r="J8" s="207"/>
      <c r="K8" s="207"/>
      <c r="L8" s="207"/>
      <c r="M8" s="14"/>
      <c r="N8" s="14"/>
      <c r="O8" s="14"/>
      <c r="P8" s="14"/>
    </row>
    <row r="9" spans="1:22" ht="11.25" customHeight="1" x14ac:dyDescent="0.2">
      <c r="A9" s="195" t="s">
        <v>165</v>
      </c>
      <c r="B9" s="195"/>
      <c r="C9" s="195"/>
      <c r="D9" s="195"/>
      <c r="E9" s="195"/>
      <c r="F9" s="195"/>
      <c r="G9" s="26"/>
      <c r="H9" s="26"/>
      <c r="I9" s="26"/>
      <c r="J9" s="199" t="s">
        <v>54</v>
      </c>
      <c r="K9" s="199"/>
      <c r="L9" s="199"/>
      <c r="M9" s="199"/>
      <c r="N9" s="206">
        <f>P56</f>
        <v>0</v>
      </c>
      <c r="O9" s="206"/>
      <c r="P9" s="26"/>
    </row>
    <row r="10" spans="1:22" x14ac:dyDescent="0.2">
      <c r="A10" s="27"/>
      <c r="B10" s="28"/>
      <c r="C10" s="127"/>
      <c r="D10" s="18"/>
      <c r="E10" s="18"/>
      <c r="F10" s="18"/>
      <c r="G10" s="18"/>
      <c r="H10" s="18"/>
      <c r="I10" s="18"/>
      <c r="J10" s="18"/>
      <c r="K10" s="18"/>
      <c r="L10" s="24"/>
      <c r="M10" s="24"/>
      <c r="O10" s="83"/>
      <c r="P10" s="82" t="str">
        <f>A62</f>
        <v>Tāme sastādīta 2021.gada</v>
      </c>
    </row>
    <row r="11" spans="1:22" ht="12" thickBot="1" x14ac:dyDescent="0.25">
      <c r="A11" s="27"/>
      <c r="B11" s="28"/>
      <c r="C11" s="127"/>
      <c r="D11" s="18"/>
      <c r="E11" s="18"/>
      <c r="F11" s="18"/>
      <c r="G11" s="18"/>
      <c r="H11" s="18"/>
      <c r="I11" s="18"/>
      <c r="J11" s="18"/>
      <c r="K11" s="18"/>
      <c r="L11" s="29"/>
      <c r="M11" s="29"/>
      <c r="N11" s="30"/>
      <c r="O11" s="21"/>
      <c r="P11" s="18"/>
    </row>
    <row r="12" spans="1:22" x14ac:dyDescent="0.2">
      <c r="A12" s="163" t="s">
        <v>32</v>
      </c>
      <c r="B12" s="201" t="s">
        <v>55</v>
      </c>
      <c r="C12" s="197" t="s">
        <v>56</v>
      </c>
      <c r="D12" s="204" t="s">
        <v>57</v>
      </c>
      <c r="E12" s="187" t="s">
        <v>58</v>
      </c>
      <c r="F12" s="196" t="s">
        <v>59</v>
      </c>
      <c r="G12" s="197"/>
      <c r="H12" s="197"/>
      <c r="I12" s="197"/>
      <c r="J12" s="197"/>
      <c r="K12" s="198"/>
      <c r="L12" s="196" t="s">
        <v>60</v>
      </c>
      <c r="M12" s="197"/>
      <c r="N12" s="197"/>
      <c r="O12" s="197"/>
      <c r="P12" s="198"/>
    </row>
    <row r="13" spans="1:22" ht="126.75" customHeight="1" thickBot="1" x14ac:dyDescent="0.25">
      <c r="A13" s="200"/>
      <c r="B13" s="202"/>
      <c r="C13" s="203"/>
      <c r="D13" s="205"/>
      <c r="E13" s="188"/>
      <c r="F13" s="132" t="s">
        <v>61</v>
      </c>
      <c r="G13" s="133" t="s">
        <v>62</v>
      </c>
      <c r="H13" s="133" t="s">
        <v>63</v>
      </c>
      <c r="I13" s="133" t="s">
        <v>64</v>
      </c>
      <c r="J13" s="133" t="s">
        <v>65</v>
      </c>
      <c r="K13" s="54" t="s">
        <v>66</v>
      </c>
      <c r="L13" s="132" t="s">
        <v>61</v>
      </c>
      <c r="M13" s="133" t="s">
        <v>63</v>
      </c>
      <c r="N13" s="133" t="s">
        <v>64</v>
      </c>
      <c r="O13" s="133" t="s">
        <v>65</v>
      </c>
      <c r="P13" s="54" t="s">
        <v>66</v>
      </c>
    </row>
    <row r="14" spans="1:22" ht="13.5" x14ac:dyDescent="0.25">
      <c r="A14" s="96"/>
      <c r="B14" s="55"/>
      <c r="C14" s="56" t="s">
        <v>109</v>
      </c>
      <c r="D14" s="57"/>
      <c r="E14" s="60"/>
      <c r="F14" s="61"/>
      <c r="G14" s="58"/>
      <c r="H14" s="58">
        <f>ROUND(F14*G14,2)</f>
        <v>0</v>
      </c>
      <c r="I14" s="58"/>
      <c r="J14" s="58"/>
      <c r="K14" s="59">
        <f>SUM(H14:J14)</f>
        <v>0</v>
      </c>
      <c r="L14" s="61">
        <f>ROUND(E14*F14,2)</f>
        <v>0</v>
      </c>
      <c r="M14" s="58">
        <f>ROUND(H14*E14,2)</f>
        <v>0</v>
      </c>
      <c r="N14" s="58">
        <f>ROUND(I14*E14,2)</f>
        <v>0</v>
      </c>
      <c r="O14" s="58">
        <f>ROUND(J14*E14,2)</f>
        <v>0</v>
      </c>
      <c r="P14" s="59">
        <f>SUM(M14:O14)</f>
        <v>0</v>
      </c>
    </row>
    <row r="15" spans="1:22" ht="22.5" x14ac:dyDescent="0.2">
      <c r="A15" s="95">
        <v>5.0999999999999996</v>
      </c>
      <c r="B15" s="31"/>
      <c r="C15" s="38" t="s">
        <v>110</v>
      </c>
      <c r="D15" s="20" t="s">
        <v>80</v>
      </c>
      <c r="E15" s="105">
        <v>31</v>
      </c>
      <c r="F15" s="61"/>
      <c r="G15" s="58"/>
      <c r="H15" s="39">
        <f t="shared" ref="H15:H29" si="0">ROUND(F15*G15,2)</f>
        <v>0</v>
      </c>
      <c r="I15" s="58"/>
      <c r="J15" s="58"/>
      <c r="K15" s="40">
        <f t="shared" ref="K15:K29" si="1">SUM(H15:J15)</f>
        <v>0</v>
      </c>
      <c r="L15" s="41">
        <f t="shared" ref="L15:L29" si="2">ROUND(E15*F15,2)</f>
        <v>0</v>
      </c>
      <c r="M15" s="39">
        <f t="shared" ref="M15:M29" si="3">ROUND(H15*E15,2)</f>
        <v>0</v>
      </c>
      <c r="N15" s="39">
        <f t="shared" ref="N15:N29" si="4">ROUND(I15*E15,2)</f>
        <v>0</v>
      </c>
      <c r="O15" s="39">
        <f t="shared" ref="O15:O29" si="5">ROUND(J15*E15,2)</f>
        <v>0</v>
      </c>
      <c r="P15" s="40">
        <f t="shared" ref="P15:P29" si="6">SUM(M15:O15)</f>
        <v>0</v>
      </c>
      <c r="R15" s="35"/>
    </row>
    <row r="16" spans="1:22" ht="22.5" x14ac:dyDescent="0.2">
      <c r="A16" s="95">
        <v>5.2</v>
      </c>
      <c r="B16" s="31"/>
      <c r="C16" s="38" t="s">
        <v>111</v>
      </c>
      <c r="D16" s="20"/>
      <c r="E16" s="60"/>
      <c r="F16" s="61"/>
      <c r="G16" s="58"/>
      <c r="H16" s="39">
        <f t="shared" si="0"/>
        <v>0</v>
      </c>
      <c r="I16" s="58"/>
      <c r="J16" s="58"/>
      <c r="K16" s="40">
        <f t="shared" si="1"/>
        <v>0</v>
      </c>
      <c r="L16" s="41">
        <f t="shared" si="2"/>
        <v>0</v>
      </c>
      <c r="M16" s="39">
        <f t="shared" si="3"/>
        <v>0</v>
      </c>
      <c r="N16" s="39">
        <f t="shared" si="4"/>
        <v>0</v>
      </c>
      <c r="O16" s="39">
        <f t="shared" si="5"/>
        <v>0</v>
      </c>
      <c r="P16" s="40">
        <f t="shared" si="6"/>
        <v>0</v>
      </c>
      <c r="Q16" s="115"/>
      <c r="V16" s="121"/>
    </row>
    <row r="17" spans="1:22" ht="13.5" x14ac:dyDescent="0.25">
      <c r="A17" s="96"/>
      <c r="B17" s="31"/>
      <c r="C17" s="38" t="s">
        <v>112</v>
      </c>
      <c r="D17" s="20" t="s">
        <v>80</v>
      </c>
      <c r="E17" s="60">
        <v>2</v>
      </c>
      <c r="F17" s="61"/>
      <c r="G17" s="58"/>
      <c r="H17" s="39">
        <f t="shared" si="0"/>
        <v>0</v>
      </c>
      <c r="I17" s="58"/>
      <c r="J17" s="58"/>
      <c r="K17" s="40">
        <f t="shared" si="1"/>
        <v>0</v>
      </c>
      <c r="L17" s="41">
        <f t="shared" si="2"/>
        <v>0</v>
      </c>
      <c r="M17" s="39">
        <f t="shared" si="3"/>
        <v>0</v>
      </c>
      <c r="N17" s="39">
        <f t="shared" si="4"/>
        <v>0</v>
      </c>
      <c r="O17" s="39">
        <f t="shared" si="5"/>
        <v>0</v>
      </c>
      <c r="P17" s="40">
        <f t="shared" si="6"/>
        <v>0</v>
      </c>
    </row>
    <row r="18" spans="1:22" ht="13.5" x14ac:dyDescent="0.25">
      <c r="A18" s="96"/>
      <c r="B18" s="31"/>
      <c r="C18" s="38" t="s">
        <v>113</v>
      </c>
      <c r="D18" s="20" t="s">
        <v>80</v>
      </c>
      <c r="E18" s="60">
        <v>2</v>
      </c>
      <c r="F18" s="61"/>
      <c r="G18" s="58"/>
      <c r="H18" s="39">
        <f t="shared" si="0"/>
        <v>0</v>
      </c>
      <c r="I18" s="58"/>
      <c r="J18" s="58"/>
      <c r="K18" s="40">
        <f t="shared" si="1"/>
        <v>0</v>
      </c>
      <c r="L18" s="41">
        <f t="shared" si="2"/>
        <v>0</v>
      </c>
      <c r="M18" s="39">
        <f t="shared" si="3"/>
        <v>0</v>
      </c>
      <c r="N18" s="39">
        <f t="shared" si="4"/>
        <v>0</v>
      </c>
      <c r="O18" s="39">
        <f t="shared" si="5"/>
        <v>0</v>
      </c>
      <c r="P18" s="40">
        <f t="shared" si="6"/>
        <v>0</v>
      </c>
    </row>
    <row r="19" spans="1:22" ht="13.5" x14ac:dyDescent="0.25">
      <c r="A19" s="96"/>
      <c r="B19" s="31"/>
      <c r="C19" s="38" t="s">
        <v>114</v>
      </c>
      <c r="D19" s="20" t="s">
        <v>80</v>
      </c>
      <c r="E19" s="60">
        <v>4</v>
      </c>
      <c r="F19" s="61"/>
      <c r="G19" s="58"/>
      <c r="H19" s="39">
        <f t="shared" si="0"/>
        <v>0</v>
      </c>
      <c r="I19" s="58"/>
      <c r="J19" s="58"/>
      <c r="K19" s="40">
        <f t="shared" si="1"/>
        <v>0</v>
      </c>
      <c r="L19" s="41">
        <f t="shared" si="2"/>
        <v>0</v>
      </c>
      <c r="M19" s="39">
        <f t="shared" si="3"/>
        <v>0</v>
      </c>
      <c r="N19" s="39">
        <f t="shared" si="4"/>
        <v>0</v>
      </c>
      <c r="O19" s="39">
        <f t="shared" si="5"/>
        <v>0</v>
      </c>
      <c r="P19" s="40">
        <f t="shared" si="6"/>
        <v>0</v>
      </c>
    </row>
    <row r="20" spans="1:22" ht="13.5" x14ac:dyDescent="0.25">
      <c r="A20" s="96"/>
      <c r="B20" s="31"/>
      <c r="C20" s="38" t="s">
        <v>115</v>
      </c>
      <c r="D20" s="20" t="s">
        <v>80</v>
      </c>
      <c r="E20" s="60">
        <v>5</v>
      </c>
      <c r="F20" s="61"/>
      <c r="G20" s="58"/>
      <c r="H20" s="39">
        <f t="shared" si="0"/>
        <v>0</v>
      </c>
      <c r="I20" s="58"/>
      <c r="J20" s="58"/>
      <c r="K20" s="40">
        <f t="shared" si="1"/>
        <v>0</v>
      </c>
      <c r="L20" s="41">
        <f t="shared" si="2"/>
        <v>0</v>
      </c>
      <c r="M20" s="39">
        <f t="shared" si="3"/>
        <v>0</v>
      </c>
      <c r="N20" s="39">
        <f t="shared" si="4"/>
        <v>0</v>
      </c>
      <c r="O20" s="39">
        <f t="shared" si="5"/>
        <v>0</v>
      </c>
      <c r="P20" s="40">
        <f t="shared" si="6"/>
        <v>0</v>
      </c>
    </row>
    <row r="21" spans="1:22" ht="13.5" x14ac:dyDescent="0.25">
      <c r="A21" s="96"/>
      <c r="B21" s="31"/>
      <c r="C21" s="38" t="s">
        <v>116</v>
      </c>
      <c r="D21" s="20" t="s">
        <v>80</v>
      </c>
      <c r="E21" s="105">
        <v>1</v>
      </c>
      <c r="F21" s="61"/>
      <c r="G21" s="58"/>
      <c r="H21" s="39">
        <f t="shared" si="0"/>
        <v>0</v>
      </c>
      <c r="I21" s="58"/>
      <c r="J21" s="58"/>
      <c r="K21" s="40">
        <f t="shared" si="1"/>
        <v>0</v>
      </c>
      <c r="L21" s="41">
        <f t="shared" si="2"/>
        <v>0</v>
      </c>
      <c r="M21" s="39">
        <f t="shared" si="3"/>
        <v>0</v>
      </c>
      <c r="N21" s="39">
        <f t="shared" si="4"/>
        <v>0</v>
      </c>
      <c r="O21" s="39">
        <f t="shared" si="5"/>
        <v>0</v>
      </c>
      <c r="P21" s="40">
        <f t="shared" si="6"/>
        <v>0</v>
      </c>
    </row>
    <row r="22" spans="1:22" ht="13.5" x14ac:dyDescent="0.25">
      <c r="A22" s="96"/>
      <c r="B22" s="31"/>
      <c r="C22" s="38" t="s">
        <v>117</v>
      </c>
      <c r="D22" s="20" t="s">
        <v>80</v>
      </c>
      <c r="E22" s="60">
        <v>2</v>
      </c>
      <c r="F22" s="61"/>
      <c r="G22" s="58"/>
      <c r="H22" s="39">
        <f t="shared" si="0"/>
        <v>0</v>
      </c>
      <c r="I22" s="58"/>
      <c r="J22" s="58"/>
      <c r="K22" s="40">
        <f t="shared" si="1"/>
        <v>0</v>
      </c>
      <c r="L22" s="41">
        <f t="shared" si="2"/>
        <v>0</v>
      </c>
      <c r="M22" s="39">
        <f t="shared" si="3"/>
        <v>0</v>
      </c>
      <c r="N22" s="39">
        <f t="shared" si="4"/>
        <v>0</v>
      </c>
      <c r="O22" s="39">
        <f t="shared" si="5"/>
        <v>0</v>
      </c>
      <c r="P22" s="40">
        <f t="shared" si="6"/>
        <v>0</v>
      </c>
    </row>
    <row r="23" spans="1:22" ht="13.5" x14ac:dyDescent="0.25">
      <c r="A23" s="96"/>
      <c r="B23" s="31"/>
      <c r="C23" s="38" t="s">
        <v>118</v>
      </c>
      <c r="D23" s="20" t="s">
        <v>80</v>
      </c>
      <c r="E23" s="105">
        <v>1</v>
      </c>
      <c r="F23" s="61"/>
      <c r="G23" s="58"/>
      <c r="H23" s="39">
        <f t="shared" si="0"/>
        <v>0</v>
      </c>
      <c r="I23" s="58"/>
      <c r="J23" s="58"/>
      <c r="K23" s="40">
        <f t="shared" si="1"/>
        <v>0</v>
      </c>
      <c r="L23" s="41">
        <f t="shared" si="2"/>
        <v>0</v>
      </c>
      <c r="M23" s="39">
        <f t="shared" si="3"/>
        <v>0</v>
      </c>
      <c r="N23" s="39">
        <f t="shared" si="4"/>
        <v>0</v>
      </c>
      <c r="O23" s="39">
        <f t="shared" si="5"/>
        <v>0</v>
      </c>
      <c r="P23" s="40">
        <f t="shared" si="6"/>
        <v>0</v>
      </c>
    </row>
    <row r="24" spans="1:22" ht="13.5" x14ac:dyDescent="0.25">
      <c r="A24" s="96"/>
      <c r="B24" s="31"/>
      <c r="C24" s="38" t="s">
        <v>119</v>
      </c>
      <c r="D24" s="20" t="s">
        <v>80</v>
      </c>
      <c r="E24" s="105">
        <v>1</v>
      </c>
      <c r="F24" s="61"/>
      <c r="G24" s="58"/>
      <c r="H24" s="39">
        <f t="shared" si="0"/>
        <v>0</v>
      </c>
      <c r="I24" s="58"/>
      <c r="J24" s="58"/>
      <c r="K24" s="40">
        <f t="shared" si="1"/>
        <v>0</v>
      </c>
      <c r="L24" s="41">
        <f t="shared" si="2"/>
        <v>0</v>
      </c>
      <c r="M24" s="39">
        <f t="shared" si="3"/>
        <v>0</v>
      </c>
      <c r="N24" s="39">
        <f t="shared" si="4"/>
        <v>0</v>
      </c>
      <c r="O24" s="39">
        <f t="shared" si="5"/>
        <v>0</v>
      </c>
      <c r="P24" s="40">
        <f t="shared" si="6"/>
        <v>0</v>
      </c>
    </row>
    <row r="25" spans="1:22" ht="13.5" x14ac:dyDescent="0.25">
      <c r="A25" s="96"/>
      <c r="B25" s="31"/>
      <c r="C25" s="38" t="s">
        <v>120</v>
      </c>
      <c r="D25" s="20" t="s">
        <v>80</v>
      </c>
      <c r="E25" s="60">
        <v>2</v>
      </c>
      <c r="F25" s="61"/>
      <c r="G25" s="58"/>
      <c r="H25" s="39">
        <f t="shared" si="0"/>
        <v>0</v>
      </c>
      <c r="I25" s="58"/>
      <c r="J25" s="58"/>
      <c r="K25" s="40">
        <f t="shared" si="1"/>
        <v>0</v>
      </c>
      <c r="L25" s="41">
        <f t="shared" si="2"/>
        <v>0</v>
      </c>
      <c r="M25" s="39">
        <f t="shared" si="3"/>
        <v>0</v>
      </c>
      <c r="N25" s="39">
        <f t="shared" si="4"/>
        <v>0</v>
      </c>
      <c r="O25" s="39">
        <f t="shared" si="5"/>
        <v>0</v>
      </c>
      <c r="P25" s="40">
        <f t="shared" si="6"/>
        <v>0</v>
      </c>
      <c r="S25" s="35"/>
    </row>
    <row r="26" spans="1:22" ht="22.5" x14ac:dyDescent="0.2">
      <c r="A26" s="95">
        <v>5.3</v>
      </c>
      <c r="B26" s="31"/>
      <c r="C26" s="38" t="s">
        <v>121</v>
      </c>
      <c r="D26" s="20"/>
      <c r="E26" s="60"/>
      <c r="F26" s="61"/>
      <c r="G26" s="58"/>
      <c r="H26" s="39">
        <f t="shared" si="0"/>
        <v>0</v>
      </c>
      <c r="I26" s="58"/>
      <c r="J26" s="58"/>
      <c r="K26" s="40">
        <f t="shared" si="1"/>
        <v>0</v>
      </c>
      <c r="L26" s="41">
        <f t="shared" si="2"/>
        <v>0</v>
      </c>
      <c r="M26" s="39">
        <f t="shared" si="3"/>
        <v>0</v>
      </c>
      <c r="N26" s="39">
        <f t="shared" si="4"/>
        <v>0</v>
      </c>
      <c r="O26" s="39">
        <f t="shared" si="5"/>
        <v>0</v>
      </c>
      <c r="P26" s="40">
        <f t="shared" si="6"/>
        <v>0</v>
      </c>
    </row>
    <row r="27" spans="1:22" ht="22.5" x14ac:dyDescent="0.25">
      <c r="A27" s="96"/>
      <c r="B27" s="31"/>
      <c r="C27" s="38" t="s">
        <v>122</v>
      </c>
      <c r="D27" s="20" t="s">
        <v>80</v>
      </c>
      <c r="E27" s="60">
        <v>1</v>
      </c>
      <c r="F27" s="61"/>
      <c r="G27" s="58"/>
      <c r="H27" s="39">
        <f t="shared" si="0"/>
        <v>0</v>
      </c>
      <c r="I27" s="58"/>
      <c r="J27" s="58"/>
      <c r="K27" s="40">
        <f t="shared" si="1"/>
        <v>0</v>
      </c>
      <c r="L27" s="41">
        <f t="shared" si="2"/>
        <v>0</v>
      </c>
      <c r="M27" s="39">
        <f t="shared" si="3"/>
        <v>0</v>
      </c>
      <c r="N27" s="39">
        <f t="shared" si="4"/>
        <v>0</v>
      </c>
      <c r="O27" s="39">
        <f t="shared" si="5"/>
        <v>0</v>
      </c>
      <c r="P27" s="40">
        <f t="shared" si="6"/>
        <v>0</v>
      </c>
    </row>
    <row r="28" spans="1:22" ht="22.5" x14ac:dyDescent="0.25">
      <c r="A28" s="96"/>
      <c r="B28" s="31"/>
      <c r="C28" s="38" t="s">
        <v>123</v>
      </c>
      <c r="D28" s="20" t="s">
        <v>80</v>
      </c>
      <c r="E28" s="60">
        <v>2</v>
      </c>
      <c r="F28" s="61"/>
      <c r="G28" s="58"/>
      <c r="H28" s="39">
        <f t="shared" si="0"/>
        <v>0</v>
      </c>
      <c r="I28" s="58"/>
      <c r="J28" s="58"/>
      <c r="K28" s="40">
        <f t="shared" si="1"/>
        <v>0</v>
      </c>
      <c r="L28" s="41">
        <f t="shared" si="2"/>
        <v>0</v>
      </c>
      <c r="M28" s="39">
        <f t="shared" si="3"/>
        <v>0</v>
      </c>
      <c r="N28" s="39">
        <f t="shared" si="4"/>
        <v>0</v>
      </c>
      <c r="O28" s="39">
        <f t="shared" si="5"/>
        <v>0</v>
      </c>
      <c r="P28" s="40">
        <f t="shared" si="6"/>
        <v>0</v>
      </c>
    </row>
    <row r="29" spans="1:22" x14ac:dyDescent="0.2">
      <c r="A29" s="95">
        <v>5.4</v>
      </c>
      <c r="B29" s="31"/>
      <c r="C29" s="38" t="s">
        <v>124</v>
      </c>
      <c r="D29" s="20" t="s">
        <v>80</v>
      </c>
      <c r="E29" s="60">
        <v>2</v>
      </c>
      <c r="F29" s="61"/>
      <c r="G29" s="58"/>
      <c r="H29" s="39">
        <f t="shared" si="0"/>
        <v>0</v>
      </c>
      <c r="I29" s="58"/>
      <c r="J29" s="58"/>
      <c r="K29" s="40">
        <f t="shared" si="1"/>
        <v>0</v>
      </c>
      <c r="L29" s="41">
        <f t="shared" si="2"/>
        <v>0</v>
      </c>
      <c r="M29" s="39">
        <f t="shared" si="3"/>
        <v>0</v>
      </c>
      <c r="N29" s="39">
        <f t="shared" si="4"/>
        <v>0</v>
      </c>
      <c r="O29" s="39">
        <f t="shared" si="5"/>
        <v>0</v>
      </c>
      <c r="P29" s="40">
        <f t="shared" si="6"/>
        <v>0</v>
      </c>
    </row>
    <row r="30" spans="1:22" x14ac:dyDescent="0.2">
      <c r="A30" s="95">
        <v>5.5</v>
      </c>
      <c r="B30" s="31"/>
      <c r="C30" s="38" t="s">
        <v>125</v>
      </c>
      <c r="D30" s="20"/>
      <c r="E30" s="60"/>
      <c r="F30" s="61"/>
      <c r="G30" s="58"/>
      <c r="H30" s="39">
        <f t="shared" ref="H30:H38" si="7">ROUND(F30*G30,2)</f>
        <v>0</v>
      </c>
      <c r="I30" s="58"/>
      <c r="J30" s="58"/>
      <c r="K30" s="40">
        <f t="shared" ref="K30:K38" si="8">SUM(H30:J30)</f>
        <v>0</v>
      </c>
      <c r="L30" s="41">
        <f t="shared" ref="L30:L38" si="9">ROUND(E30*F30,2)</f>
        <v>0</v>
      </c>
      <c r="M30" s="39">
        <f t="shared" ref="M30:M38" si="10">ROUND(H30*E30,2)</f>
        <v>0</v>
      </c>
      <c r="N30" s="39">
        <f t="shared" ref="N30:N38" si="11">ROUND(I30*E30,2)</f>
        <v>0</v>
      </c>
      <c r="O30" s="39">
        <f t="shared" ref="O30:O38" si="12">ROUND(J30*E30,2)</f>
        <v>0</v>
      </c>
      <c r="P30" s="40">
        <f t="shared" ref="P30:P38" si="13">SUM(M30:O30)</f>
        <v>0</v>
      </c>
      <c r="V30" s="121"/>
    </row>
    <row r="31" spans="1:22" ht="13.5" x14ac:dyDescent="0.25">
      <c r="A31" s="96"/>
      <c r="B31" s="31"/>
      <c r="C31" s="102" t="s">
        <v>126</v>
      </c>
      <c r="D31" s="20" t="s">
        <v>80</v>
      </c>
      <c r="E31" s="60">
        <v>2</v>
      </c>
      <c r="F31" s="61"/>
      <c r="G31" s="58"/>
      <c r="H31" s="39">
        <f t="shared" si="7"/>
        <v>0</v>
      </c>
      <c r="I31" s="58"/>
      <c r="J31" s="58"/>
      <c r="K31" s="40">
        <f t="shared" si="8"/>
        <v>0</v>
      </c>
      <c r="L31" s="41">
        <f t="shared" si="9"/>
        <v>0</v>
      </c>
      <c r="M31" s="39">
        <f t="shared" si="10"/>
        <v>0</v>
      </c>
      <c r="N31" s="39">
        <f t="shared" si="11"/>
        <v>0</v>
      </c>
      <c r="O31" s="39">
        <f t="shared" si="12"/>
        <v>0</v>
      </c>
      <c r="P31" s="40">
        <f t="shared" si="13"/>
        <v>0</v>
      </c>
    </row>
    <row r="32" spans="1:22" ht="13.5" x14ac:dyDescent="0.25">
      <c r="A32" s="96"/>
      <c r="B32" s="31"/>
      <c r="C32" s="102" t="s">
        <v>127</v>
      </c>
      <c r="D32" s="20" t="s">
        <v>80</v>
      </c>
      <c r="E32" s="60">
        <v>2</v>
      </c>
      <c r="F32" s="61"/>
      <c r="G32" s="58"/>
      <c r="H32" s="39">
        <f t="shared" si="7"/>
        <v>0</v>
      </c>
      <c r="I32" s="58"/>
      <c r="J32" s="58"/>
      <c r="K32" s="40">
        <f t="shared" si="8"/>
        <v>0</v>
      </c>
      <c r="L32" s="41">
        <f t="shared" si="9"/>
        <v>0</v>
      </c>
      <c r="M32" s="39">
        <f t="shared" si="10"/>
        <v>0</v>
      </c>
      <c r="N32" s="39">
        <f t="shared" si="11"/>
        <v>0</v>
      </c>
      <c r="O32" s="39">
        <f t="shared" si="12"/>
        <v>0</v>
      </c>
      <c r="P32" s="40">
        <f t="shared" si="13"/>
        <v>0</v>
      </c>
    </row>
    <row r="33" spans="1:19" ht="13.5" x14ac:dyDescent="0.25">
      <c r="A33" s="96"/>
      <c r="B33" s="31"/>
      <c r="C33" s="102" t="s">
        <v>128</v>
      </c>
      <c r="D33" s="20" t="s">
        <v>80</v>
      </c>
      <c r="E33" s="60">
        <v>4</v>
      </c>
      <c r="F33" s="61"/>
      <c r="G33" s="58"/>
      <c r="H33" s="39">
        <f t="shared" si="7"/>
        <v>0</v>
      </c>
      <c r="I33" s="58"/>
      <c r="J33" s="58"/>
      <c r="K33" s="40">
        <f t="shared" si="8"/>
        <v>0</v>
      </c>
      <c r="L33" s="41">
        <f t="shared" si="9"/>
        <v>0</v>
      </c>
      <c r="M33" s="39">
        <f t="shared" si="10"/>
        <v>0</v>
      </c>
      <c r="N33" s="39">
        <f t="shared" si="11"/>
        <v>0</v>
      </c>
      <c r="O33" s="39">
        <f t="shared" si="12"/>
        <v>0</v>
      </c>
      <c r="P33" s="40">
        <f t="shared" si="13"/>
        <v>0</v>
      </c>
    </row>
    <row r="34" spans="1:19" ht="13.5" x14ac:dyDescent="0.25">
      <c r="A34" s="96"/>
      <c r="B34" s="31"/>
      <c r="C34" s="102" t="s">
        <v>129</v>
      </c>
      <c r="D34" s="20" t="s">
        <v>80</v>
      </c>
      <c r="E34" s="60">
        <v>5</v>
      </c>
      <c r="F34" s="61"/>
      <c r="G34" s="58"/>
      <c r="H34" s="39">
        <f t="shared" si="7"/>
        <v>0</v>
      </c>
      <c r="I34" s="58"/>
      <c r="J34" s="58"/>
      <c r="K34" s="40">
        <f t="shared" si="8"/>
        <v>0</v>
      </c>
      <c r="L34" s="41">
        <f t="shared" si="9"/>
        <v>0</v>
      </c>
      <c r="M34" s="39">
        <f t="shared" si="10"/>
        <v>0</v>
      </c>
      <c r="N34" s="39">
        <f t="shared" si="11"/>
        <v>0</v>
      </c>
      <c r="O34" s="39">
        <f t="shared" si="12"/>
        <v>0</v>
      </c>
      <c r="P34" s="40">
        <f t="shared" si="13"/>
        <v>0</v>
      </c>
    </row>
    <row r="35" spans="1:19" ht="13.5" x14ac:dyDescent="0.25">
      <c r="A35" s="96"/>
      <c r="B35" s="31"/>
      <c r="C35" s="102" t="s">
        <v>130</v>
      </c>
      <c r="D35" s="20" t="s">
        <v>80</v>
      </c>
      <c r="E35" s="60">
        <v>1</v>
      </c>
      <c r="F35" s="61"/>
      <c r="G35" s="58"/>
      <c r="H35" s="39">
        <f t="shared" si="7"/>
        <v>0</v>
      </c>
      <c r="I35" s="58"/>
      <c r="J35" s="58"/>
      <c r="K35" s="40">
        <f t="shared" si="8"/>
        <v>0</v>
      </c>
      <c r="L35" s="41">
        <f t="shared" si="9"/>
        <v>0</v>
      </c>
      <c r="M35" s="39">
        <f t="shared" si="10"/>
        <v>0</v>
      </c>
      <c r="N35" s="39">
        <f t="shared" si="11"/>
        <v>0</v>
      </c>
      <c r="O35" s="39">
        <f t="shared" si="12"/>
        <v>0</v>
      </c>
      <c r="P35" s="40">
        <f t="shared" si="13"/>
        <v>0</v>
      </c>
    </row>
    <row r="36" spans="1:19" ht="13.5" x14ac:dyDescent="0.25">
      <c r="A36" s="96"/>
      <c r="B36" s="31"/>
      <c r="C36" s="102" t="s">
        <v>131</v>
      </c>
      <c r="D36" s="20" t="s">
        <v>80</v>
      </c>
      <c r="E36" s="60">
        <v>2</v>
      </c>
      <c r="F36" s="61"/>
      <c r="G36" s="58"/>
      <c r="H36" s="39">
        <f t="shared" si="7"/>
        <v>0</v>
      </c>
      <c r="I36" s="58"/>
      <c r="J36" s="58"/>
      <c r="K36" s="40">
        <f t="shared" si="8"/>
        <v>0</v>
      </c>
      <c r="L36" s="41">
        <f t="shared" si="9"/>
        <v>0</v>
      </c>
      <c r="M36" s="39">
        <f t="shared" si="10"/>
        <v>0</v>
      </c>
      <c r="N36" s="39">
        <f t="shared" si="11"/>
        <v>0</v>
      </c>
      <c r="O36" s="39">
        <f t="shared" si="12"/>
        <v>0</v>
      </c>
      <c r="P36" s="40">
        <f t="shared" si="13"/>
        <v>0</v>
      </c>
    </row>
    <row r="37" spans="1:19" ht="13.5" x14ac:dyDescent="0.25">
      <c r="A37" s="96"/>
      <c r="B37" s="31"/>
      <c r="C37" s="102" t="s">
        <v>132</v>
      </c>
      <c r="D37" s="20" t="s">
        <v>80</v>
      </c>
      <c r="E37" s="60">
        <v>1</v>
      </c>
      <c r="F37" s="61"/>
      <c r="G37" s="58"/>
      <c r="H37" s="39">
        <f t="shared" si="7"/>
        <v>0</v>
      </c>
      <c r="I37" s="58"/>
      <c r="J37" s="58"/>
      <c r="K37" s="40">
        <f t="shared" si="8"/>
        <v>0</v>
      </c>
      <c r="L37" s="41">
        <f t="shared" si="9"/>
        <v>0</v>
      </c>
      <c r="M37" s="39">
        <f t="shared" si="10"/>
        <v>0</v>
      </c>
      <c r="N37" s="39">
        <f t="shared" si="11"/>
        <v>0</v>
      </c>
      <c r="O37" s="39">
        <f t="shared" si="12"/>
        <v>0</v>
      </c>
      <c r="P37" s="40">
        <f t="shared" si="13"/>
        <v>0</v>
      </c>
    </row>
    <row r="38" spans="1:19" ht="13.5" x14ac:dyDescent="0.25">
      <c r="A38" s="96"/>
      <c r="B38" s="31"/>
      <c r="C38" s="102" t="s">
        <v>133</v>
      </c>
      <c r="D38" s="20" t="s">
        <v>80</v>
      </c>
      <c r="E38" s="60">
        <v>2</v>
      </c>
      <c r="F38" s="61"/>
      <c r="G38" s="58"/>
      <c r="H38" s="39">
        <f t="shared" si="7"/>
        <v>0</v>
      </c>
      <c r="I38" s="58"/>
      <c r="J38" s="58"/>
      <c r="K38" s="40">
        <f t="shared" si="8"/>
        <v>0</v>
      </c>
      <c r="L38" s="41">
        <f t="shared" si="9"/>
        <v>0</v>
      </c>
      <c r="M38" s="39">
        <f t="shared" si="10"/>
        <v>0</v>
      </c>
      <c r="N38" s="39">
        <f t="shared" si="11"/>
        <v>0</v>
      </c>
      <c r="O38" s="39">
        <f t="shared" si="12"/>
        <v>0</v>
      </c>
      <c r="P38" s="40">
        <f t="shared" si="13"/>
        <v>0</v>
      </c>
    </row>
    <row r="39" spans="1:19" x14ac:dyDescent="0.2">
      <c r="A39" s="95">
        <v>5.6</v>
      </c>
      <c r="B39" s="31"/>
      <c r="C39" s="38" t="s">
        <v>134</v>
      </c>
      <c r="D39" s="20"/>
      <c r="E39" s="60"/>
      <c r="F39" s="61"/>
      <c r="G39" s="58"/>
      <c r="H39" s="39">
        <f t="shared" ref="H39:H47" si="14">ROUND(F39*G39,2)</f>
        <v>0</v>
      </c>
      <c r="I39" s="58"/>
      <c r="J39" s="58"/>
      <c r="K39" s="40">
        <f t="shared" ref="K39:K47" si="15">SUM(H39:J39)</f>
        <v>0</v>
      </c>
      <c r="L39" s="41">
        <f t="shared" ref="L39:L47" si="16">ROUND(E39*F39,2)</f>
        <v>0</v>
      </c>
      <c r="M39" s="39">
        <f t="shared" ref="M39:M47" si="17">ROUND(H39*E39,2)</f>
        <v>0</v>
      </c>
      <c r="N39" s="39">
        <f t="shared" ref="N39:N47" si="18">ROUND(I39*E39,2)</f>
        <v>0</v>
      </c>
      <c r="O39" s="39">
        <f t="shared" ref="O39:O47" si="19">ROUND(J39*E39,2)</f>
        <v>0</v>
      </c>
      <c r="P39" s="40">
        <f t="shared" ref="P39:P47" si="20">SUM(M39:O39)</f>
        <v>0</v>
      </c>
    </row>
    <row r="40" spans="1:19" ht="13.5" x14ac:dyDescent="0.25">
      <c r="A40" s="96"/>
      <c r="B40" s="31"/>
      <c r="C40" s="38" t="s">
        <v>135</v>
      </c>
      <c r="D40" s="20" t="s">
        <v>80</v>
      </c>
      <c r="E40" s="60">
        <v>2</v>
      </c>
      <c r="F40" s="61"/>
      <c r="G40" s="58"/>
      <c r="H40" s="39">
        <f t="shared" si="14"/>
        <v>0</v>
      </c>
      <c r="I40" s="58"/>
      <c r="J40" s="58"/>
      <c r="K40" s="40">
        <f t="shared" si="15"/>
        <v>0</v>
      </c>
      <c r="L40" s="41">
        <f t="shared" si="16"/>
        <v>0</v>
      </c>
      <c r="M40" s="39">
        <f t="shared" si="17"/>
        <v>0</v>
      </c>
      <c r="N40" s="39">
        <f t="shared" si="18"/>
        <v>0</v>
      </c>
      <c r="O40" s="39">
        <f t="shared" si="19"/>
        <v>0</v>
      </c>
      <c r="P40" s="40">
        <f t="shared" si="20"/>
        <v>0</v>
      </c>
    </row>
    <row r="41" spans="1:19" ht="13.5" x14ac:dyDescent="0.25">
      <c r="A41" s="96"/>
      <c r="B41" s="31"/>
      <c r="C41" s="38" t="s">
        <v>136</v>
      </c>
      <c r="D41" s="20" t="s">
        <v>80</v>
      </c>
      <c r="E41" s="60">
        <v>2</v>
      </c>
      <c r="F41" s="61"/>
      <c r="G41" s="58"/>
      <c r="H41" s="39">
        <f t="shared" si="14"/>
        <v>0</v>
      </c>
      <c r="I41" s="58"/>
      <c r="J41" s="58"/>
      <c r="K41" s="40">
        <f t="shared" si="15"/>
        <v>0</v>
      </c>
      <c r="L41" s="41">
        <f t="shared" si="16"/>
        <v>0</v>
      </c>
      <c r="M41" s="39">
        <f t="shared" si="17"/>
        <v>0</v>
      </c>
      <c r="N41" s="39">
        <f t="shared" si="18"/>
        <v>0</v>
      </c>
      <c r="O41" s="39">
        <f t="shared" si="19"/>
        <v>0</v>
      </c>
      <c r="P41" s="40">
        <f t="shared" si="20"/>
        <v>0</v>
      </c>
    </row>
    <row r="42" spans="1:19" ht="13.5" x14ac:dyDescent="0.25">
      <c r="A42" s="96"/>
      <c r="B42" s="31"/>
      <c r="C42" s="38" t="s">
        <v>137</v>
      </c>
      <c r="D42" s="20" t="s">
        <v>80</v>
      </c>
      <c r="E42" s="60">
        <v>4</v>
      </c>
      <c r="F42" s="61"/>
      <c r="G42" s="58"/>
      <c r="H42" s="39">
        <f t="shared" si="14"/>
        <v>0</v>
      </c>
      <c r="I42" s="58"/>
      <c r="J42" s="58"/>
      <c r="K42" s="40">
        <f t="shared" si="15"/>
        <v>0</v>
      </c>
      <c r="L42" s="41">
        <f t="shared" si="16"/>
        <v>0</v>
      </c>
      <c r="M42" s="39">
        <f t="shared" si="17"/>
        <v>0</v>
      </c>
      <c r="N42" s="39">
        <f t="shared" si="18"/>
        <v>0</v>
      </c>
      <c r="O42" s="39">
        <f t="shared" si="19"/>
        <v>0</v>
      </c>
      <c r="P42" s="40">
        <f t="shared" si="20"/>
        <v>0</v>
      </c>
    </row>
    <row r="43" spans="1:19" ht="13.5" x14ac:dyDescent="0.25">
      <c r="A43" s="96"/>
      <c r="B43" s="31"/>
      <c r="C43" s="38" t="s">
        <v>138</v>
      </c>
      <c r="D43" s="20" t="s">
        <v>80</v>
      </c>
      <c r="E43" s="60">
        <v>5</v>
      </c>
      <c r="F43" s="61"/>
      <c r="G43" s="58"/>
      <c r="H43" s="39">
        <f t="shared" si="14"/>
        <v>0</v>
      </c>
      <c r="I43" s="58"/>
      <c r="J43" s="58"/>
      <c r="K43" s="40">
        <f t="shared" si="15"/>
        <v>0</v>
      </c>
      <c r="L43" s="41">
        <f t="shared" si="16"/>
        <v>0</v>
      </c>
      <c r="M43" s="39">
        <f t="shared" si="17"/>
        <v>0</v>
      </c>
      <c r="N43" s="39">
        <f t="shared" si="18"/>
        <v>0</v>
      </c>
      <c r="O43" s="39">
        <f t="shared" si="19"/>
        <v>0</v>
      </c>
      <c r="P43" s="40">
        <f t="shared" si="20"/>
        <v>0</v>
      </c>
    </row>
    <row r="44" spans="1:19" ht="13.5" x14ac:dyDescent="0.25">
      <c r="A44" s="96"/>
      <c r="B44" s="31"/>
      <c r="C44" s="38" t="s">
        <v>139</v>
      </c>
      <c r="D44" s="20" t="s">
        <v>80</v>
      </c>
      <c r="E44" s="60">
        <v>1</v>
      </c>
      <c r="F44" s="61"/>
      <c r="G44" s="58"/>
      <c r="H44" s="39">
        <f t="shared" si="14"/>
        <v>0</v>
      </c>
      <c r="I44" s="58"/>
      <c r="J44" s="58"/>
      <c r="K44" s="40">
        <f t="shared" si="15"/>
        <v>0</v>
      </c>
      <c r="L44" s="41">
        <f t="shared" si="16"/>
        <v>0</v>
      </c>
      <c r="M44" s="39">
        <f t="shared" si="17"/>
        <v>0</v>
      </c>
      <c r="N44" s="39">
        <f t="shared" si="18"/>
        <v>0</v>
      </c>
      <c r="O44" s="39">
        <f t="shared" si="19"/>
        <v>0</v>
      </c>
      <c r="P44" s="40">
        <f t="shared" si="20"/>
        <v>0</v>
      </c>
    </row>
    <row r="45" spans="1:19" ht="13.5" x14ac:dyDescent="0.25">
      <c r="A45" s="96"/>
      <c r="B45" s="31"/>
      <c r="C45" s="38" t="s">
        <v>140</v>
      </c>
      <c r="D45" s="20" t="s">
        <v>80</v>
      </c>
      <c r="E45" s="60">
        <v>2</v>
      </c>
      <c r="F45" s="61"/>
      <c r="G45" s="58"/>
      <c r="H45" s="39">
        <f t="shared" si="14"/>
        <v>0</v>
      </c>
      <c r="I45" s="58"/>
      <c r="J45" s="58"/>
      <c r="K45" s="40">
        <f t="shared" si="15"/>
        <v>0</v>
      </c>
      <c r="L45" s="41">
        <f t="shared" si="16"/>
        <v>0</v>
      </c>
      <c r="M45" s="39">
        <f t="shared" si="17"/>
        <v>0</v>
      </c>
      <c r="N45" s="39">
        <f t="shared" si="18"/>
        <v>0</v>
      </c>
      <c r="O45" s="39">
        <f t="shared" si="19"/>
        <v>0</v>
      </c>
      <c r="P45" s="40">
        <f t="shared" si="20"/>
        <v>0</v>
      </c>
    </row>
    <row r="46" spans="1:19" ht="13.5" x14ac:dyDescent="0.25">
      <c r="A46" s="96"/>
      <c r="B46" s="31"/>
      <c r="C46" s="38" t="s">
        <v>141</v>
      </c>
      <c r="D46" s="20" t="s">
        <v>80</v>
      </c>
      <c r="E46" s="60">
        <v>1</v>
      </c>
      <c r="F46" s="61"/>
      <c r="G46" s="58"/>
      <c r="H46" s="39">
        <f t="shared" si="14"/>
        <v>0</v>
      </c>
      <c r="I46" s="58"/>
      <c r="J46" s="58"/>
      <c r="K46" s="40">
        <f t="shared" si="15"/>
        <v>0</v>
      </c>
      <c r="L46" s="41">
        <f t="shared" si="16"/>
        <v>0</v>
      </c>
      <c r="M46" s="39">
        <f t="shared" si="17"/>
        <v>0</v>
      </c>
      <c r="N46" s="39">
        <f t="shared" si="18"/>
        <v>0</v>
      </c>
      <c r="O46" s="39">
        <f t="shared" si="19"/>
        <v>0</v>
      </c>
      <c r="P46" s="40">
        <f t="shared" si="20"/>
        <v>0</v>
      </c>
    </row>
    <row r="47" spans="1:19" ht="13.5" x14ac:dyDescent="0.25">
      <c r="A47" s="96"/>
      <c r="B47" s="31"/>
      <c r="C47" s="38" t="s">
        <v>142</v>
      </c>
      <c r="D47" s="20" t="s">
        <v>80</v>
      </c>
      <c r="E47" s="60">
        <v>2</v>
      </c>
      <c r="F47" s="61"/>
      <c r="G47" s="58"/>
      <c r="H47" s="39">
        <f t="shared" si="14"/>
        <v>0</v>
      </c>
      <c r="I47" s="58"/>
      <c r="J47" s="58"/>
      <c r="K47" s="40">
        <f t="shared" si="15"/>
        <v>0</v>
      </c>
      <c r="L47" s="41">
        <f t="shared" si="16"/>
        <v>0</v>
      </c>
      <c r="M47" s="39">
        <f t="shared" si="17"/>
        <v>0</v>
      </c>
      <c r="N47" s="39">
        <f t="shared" si="18"/>
        <v>0</v>
      </c>
      <c r="O47" s="39">
        <f t="shared" si="19"/>
        <v>0</v>
      </c>
      <c r="P47" s="40">
        <f t="shared" si="20"/>
        <v>0</v>
      </c>
    </row>
    <row r="48" spans="1:19" x14ac:dyDescent="0.2">
      <c r="A48" s="95"/>
      <c r="B48" s="31"/>
      <c r="C48" s="38"/>
      <c r="D48" s="20"/>
      <c r="E48" s="113"/>
      <c r="F48" s="61"/>
      <c r="G48" s="58"/>
      <c r="H48" s="39">
        <f t="shared" ref="H48" si="21">ROUND(F48*G48,2)</f>
        <v>0</v>
      </c>
      <c r="I48" s="58"/>
      <c r="J48" s="58"/>
      <c r="K48" s="40">
        <f t="shared" ref="K48:K55" si="22">SUM(H48:J48)</f>
        <v>0</v>
      </c>
      <c r="L48" s="41">
        <f t="shared" ref="L48:L50" si="23">ROUND(E48*F48,2)</f>
        <v>0</v>
      </c>
      <c r="M48" s="39">
        <f t="shared" ref="M48" si="24">ROUND(H48*E48,2)</f>
        <v>0</v>
      </c>
      <c r="N48" s="39">
        <f t="shared" ref="N48:N50" si="25">ROUND(I48*E48,2)</f>
        <v>0</v>
      </c>
      <c r="O48" s="39">
        <f t="shared" ref="O48:O50" si="26">ROUND(J48*E48,2)</f>
        <v>0</v>
      </c>
      <c r="P48" s="40">
        <f t="shared" ref="P48:P53" si="27">SUM(M48:O48)</f>
        <v>0</v>
      </c>
      <c r="S48" s="121"/>
    </row>
    <row r="49" spans="1:25" ht="22.5" x14ac:dyDescent="0.2">
      <c r="A49" s="109">
        <v>5.7</v>
      </c>
      <c r="B49" s="31"/>
      <c r="C49" s="102" t="s">
        <v>143</v>
      </c>
      <c r="D49" s="111" t="s">
        <v>80</v>
      </c>
      <c r="E49" s="105">
        <v>25</v>
      </c>
      <c r="F49" s="39"/>
      <c r="G49" s="39"/>
      <c r="H49" s="39"/>
      <c r="I49" s="39"/>
      <c r="J49" s="39"/>
      <c r="K49" s="40">
        <f t="shared" si="22"/>
        <v>0</v>
      </c>
      <c r="L49" s="39">
        <f t="shared" si="23"/>
        <v>0</v>
      </c>
      <c r="M49" s="39"/>
      <c r="N49" s="39">
        <f t="shared" si="25"/>
        <v>0</v>
      </c>
      <c r="O49" s="39">
        <f t="shared" si="26"/>
        <v>0</v>
      </c>
      <c r="P49" s="40">
        <f t="shared" si="27"/>
        <v>0</v>
      </c>
      <c r="Q49" s="114"/>
      <c r="S49" s="121"/>
    </row>
    <row r="50" spans="1:25" ht="33.75" x14ac:dyDescent="0.2">
      <c r="A50" s="109">
        <v>5.8</v>
      </c>
      <c r="B50" s="31"/>
      <c r="C50" s="102" t="s">
        <v>144</v>
      </c>
      <c r="D50" s="111" t="s">
        <v>68</v>
      </c>
      <c r="E50" s="105">
        <v>91.4</v>
      </c>
      <c r="F50" s="39"/>
      <c r="G50" s="39"/>
      <c r="H50" s="39"/>
      <c r="I50" s="39"/>
      <c r="J50" s="39"/>
      <c r="K50" s="40">
        <f t="shared" si="22"/>
        <v>0</v>
      </c>
      <c r="L50" s="39">
        <f t="shared" si="23"/>
        <v>0</v>
      </c>
      <c r="M50" s="39"/>
      <c r="N50" s="39">
        <f t="shared" si="25"/>
        <v>0</v>
      </c>
      <c r="O50" s="39">
        <f t="shared" si="26"/>
        <v>0</v>
      </c>
      <c r="P50" s="40">
        <f t="shared" si="27"/>
        <v>0</v>
      </c>
      <c r="S50" s="121"/>
      <c r="Y50" s="121"/>
    </row>
    <row r="51" spans="1:25" ht="22.5" x14ac:dyDescent="0.2">
      <c r="A51" s="109">
        <v>5.9</v>
      </c>
      <c r="B51" s="31"/>
      <c r="C51" s="102" t="s">
        <v>145</v>
      </c>
      <c r="D51" s="111" t="s">
        <v>68</v>
      </c>
      <c r="E51" s="105">
        <v>277.94</v>
      </c>
      <c r="F51" s="39"/>
      <c r="G51" s="39"/>
      <c r="H51" s="39">
        <f t="shared" ref="H51" si="28">ROUND(F51*G51,2)</f>
        <v>0</v>
      </c>
      <c r="I51" s="39"/>
      <c r="J51" s="39"/>
      <c r="K51" s="40">
        <f t="shared" si="22"/>
        <v>0</v>
      </c>
      <c r="L51" s="39">
        <f t="shared" ref="L51" si="29">ROUND(E51*F51,2)</f>
        <v>0</v>
      </c>
      <c r="M51" s="39">
        <f t="shared" ref="M51" si="30">ROUND(H51*E51,2)</f>
        <v>0</v>
      </c>
      <c r="N51" s="39">
        <f t="shared" ref="N51" si="31">ROUND(I51*E51,2)</f>
        <v>0</v>
      </c>
      <c r="O51" s="39">
        <f t="shared" ref="O51" si="32">ROUND(J51*E51,2)</f>
        <v>0</v>
      </c>
      <c r="P51" s="40">
        <f t="shared" si="27"/>
        <v>0</v>
      </c>
      <c r="Q51" s="100"/>
    </row>
    <row r="52" spans="1:25" ht="33.75" x14ac:dyDescent="0.2">
      <c r="A52" s="110">
        <v>5.0999999999999996</v>
      </c>
      <c r="B52" s="31"/>
      <c r="C52" s="102" t="s">
        <v>146</v>
      </c>
      <c r="D52" s="111" t="s">
        <v>68</v>
      </c>
      <c r="E52" s="105">
        <v>8.26</v>
      </c>
      <c r="F52" s="39"/>
      <c r="G52" s="39"/>
      <c r="H52" s="39"/>
      <c r="I52" s="39"/>
      <c r="J52" s="39"/>
      <c r="K52" s="40">
        <f t="shared" si="22"/>
        <v>0</v>
      </c>
      <c r="L52" s="39"/>
      <c r="M52" s="39"/>
      <c r="N52" s="39"/>
      <c r="O52" s="39"/>
      <c r="P52" s="40">
        <f t="shared" si="27"/>
        <v>0</v>
      </c>
      <c r="S52" s="121"/>
    </row>
    <row r="53" spans="1:25" ht="22.5" x14ac:dyDescent="0.2">
      <c r="A53" s="110">
        <v>5.1100000000000003</v>
      </c>
      <c r="B53" s="31"/>
      <c r="C53" s="102" t="s">
        <v>147</v>
      </c>
      <c r="D53" s="111" t="s">
        <v>80</v>
      </c>
      <c r="E53" s="105">
        <v>25</v>
      </c>
      <c r="F53" s="39"/>
      <c r="G53" s="39"/>
      <c r="H53" s="39"/>
      <c r="I53" s="39"/>
      <c r="J53" s="39"/>
      <c r="K53" s="40">
        <f t="shared" si="22"/>
        <v>0</v>
      </c>
      <c r="L53" s="39"/>
      <c r="M53" s="137"/>
      <c r="N53" s="137"/>
      <c r="O53" s="137"/>
      <c r="P53" s="138">
        <f t="shared" si="27"/>
        <v>0</v>
      </c>
    </row>
    <row r="54" spans="1:25" x14ac:dyDescent="0.2">
      <c r="A54" s="123">
        <v>5.12</v>
      </c>
      <c r="B54" s="124"/>
      <c r="C54" s="215" t="s">
        <v>148</v>
      </c>
      <c r="D54" s="111" t="s">
        <v>80</v>
      </c>
      <c r="E54" s="216">
        <v>31</v>
      </c>
      <c r="F54" s="39"/>
      <c r="G54" s="39"/>
      <c r="H54" s="125"/>
      <c r="I54" s="39"/>
      <c r="J54" s="39"/>
      <c r="K54" s="40">
        <f t="shared" si="22"/>
        <v>0</v>
      </c>
      <c r="L54" s="136"/>
      <c r="M54" s="134"/>
      <c r="N54" s="134"/>
      <c r="O54" s="134"/>
      <c r="P54" s="135"/>
    </row>
    <row r="55" spans="1:25" x14ac:dyDescent="0.2">
      <c r="A55" s="123" t="s">
        <v>149</v>
      </c>
      <c r="B55" s="140"/>
      <c r="C55" s="217" t="s">
        <v>150</v>
      </c>
      <c r="D55" s="218" t="s">
        <v>68</v>
      </c>
      <c r="E55" s="216">
        <v>31.58</v>
      </c>
      <c r="F55" s="39"/>
      <c r="G55" s="136"/>
      <c r="H55" s="134"/>
      <c r="I55" s="139"/>
      <c r="J55" s="39"/>
      <c r="K55" s="40">
        <f t="shared" si="22"/>
        <v>0</v>
      </c>
      <c r="L55" s="136"/>
      <c r="M55" s="134"/>
      <c r="N55" s="134"/>
      <c r="O55" s="134"/>
      <c r="P55" s="135"/>
    </row>
    <row r="56" spans="1:25" ht="12" thickBot="1" x14ac:dyDescent="0.25">
      <c r="A56" s="208" t="s">
        <v>76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10"/>
      <c r="L56" s="106">
        <f>SUM(L14:L29)</f>
        <v>0</v>
      </c>
      <c r="M56" s="107">
        <f>SUM(M14:M29)</f>
        <v>0</v>
      </c>
      <c r="N56" s="107">
        <f>SUM(N14:N29)</f>
        <v>0</v>
      </c>
      <c r="O56" s="107">
        <f>SUM(O14:O29)</f>
        <v>0</v>
      </c>
      <c r="P56" s="108">
        <f>SUM(P14:P29)</f>
        <v>0</v>
      </c>
      <c r="Q56" s="100"/>
    </row>
    <row r="57" spans="1:2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00"/>
    </row>
    <row r="58" spans="1:2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00"/>
    </row>
    <row r="59" spans="1:25" x14ac:dyDescent="0.2">
      <c r="A59" s="1" t="s">
        <v>20</v>
      </c>
      <c r="B59" s="14"/>
      <c r="C59" s="189">
        <f>'Kops a'!C30:H30</f>
        <v>0</v>
      </c>
      <c r="D59" s="189"/>
      <c r="E59" s="189"/>
      <c r="F59" s="189"/>
      <c r="G59" s="189"/>
      <c r="H59" s="189"/>
      <c r="I59" s="14"/>
      <c r="J59" s="14"/>
      <c r="K59" s="14"/>
      <c r="L59" s="14"/>
      <c r="M59" s="14"/>
      <c r="N59" s="14"/>
      <c r="O59" s="14"/>
      <c r="P59" s="14"/>
    </row>
    <row r="60" spans="1:25" x14ac:dyDescent="0.2">
      <c r="A60" s="14"/>
      <c r="B60" s="14"/>
      <c r="C60" s="141" t="s">
        <v>21</v>
      </c>
      <c r="D60" s="141"/>
      <c r="E60" s="141"/>
      <c r="F60" s="141"/>
      <c r="G60" s="141"/>
      <c r="H60" s="141"/>
      <c r="I60" s="14"/>
      <c r="J60" s="14"/>
      <c r="K60" s="14"/>
      <c r="L60" s="14"/>
      <c r="M60" s="14"/>
      <c r="N60" s="14"/>
      <c r="O60" s="14"/>
      <c r="P60" s="14"/>
    </row>
    <row r="61" spans="1:25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25" x14ac:dyDescent="0.2">
      <c r="A62" s="80" t="str">
        <f>'Kops a'!A33</f>
        <v>Tāme sastādīta 2021.gada</v>
      </c>
      <c r="B62" s="81"/>
      <c r="C62" s="81"/>
      <c r="D62" s="81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2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25" x14ac:dyDescent="0.2">
      <c r="A64" s="1" t="s">
        <v>48</v>
      </c>
      <c r="B64" s="14"/>
      <c r="C64" s="189">
        <f>'Kops a'!C35:H35</f>
        <v>0</v>
      </c>
      <c r="D64" s="189"/>
      <c r="E64" s="189"/>
      <c r="F64" s="189"/>
      <c r="G64" s="189"/>
      <c r="H64" s="189"/>
      <c r="I64" s="14"/>
      <c r="J64" s="14"/>
      <c r="K64" s="14"/>
      <c r="L64" s="14"/>
      <c r="M64" s="14"/>
      <c r="N64" s="14"/>
      <c r="O64" s="14"/>
      <c r="P64" s="14"/>
    </row>
    <row r="65" spans="1:16" x14ac:dyDescent="0.2">
      <c r="A65" s="14"/>
      <c r="B65" s="14"/>
      <c r="C65" s="141" t="s">
        <v>21</v>
      </c>
      <c r="D65" s="141"/>
      <c r="E65" s="141"/>
      <c r="F65" s="141"/>
      <c r="G65" s="141"/>
      <c r="H65" s="141"/>
      <c r="I65" s="14"/>
      <c r="J65" s="14"/>
      <c r="K65" s="14"/>
      <c r="L65" s="14"/>
      <c r="M65" s="14"/>
      <c r="N65" s="14"/>
      <c r="O65" s="14"/>
      <c r="P65" s="14"/>
    </row>
    <row r="66" spans="1:16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x14ac:dyDescent="0.2">
      <c r="A67" s="80" t="s">
        <v>77</v>
      </c>
      <c r="B67" s="81"/>
      <c r="C67" s="98">
        <f>'Kops a'!C38</f>
        <v>0</v>
      </c>
      <c r="D67" s="4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ht="13.5" x14ac:dyDescent="0.2">
      <c r="A69" s="90" t="s">
        <v>49</v>
      </c>
    </row>
    <row r="70" spans="1:16" ht="12" x14ac:dyDescent="0.2">
      <c r="A70" s="91" t="s">
        <v>50</v>
      </c>
    </row>
    <row r="71" spans="1:16" ht="12" x14ac:dyDescent="0.2">
      <c r="A71" s="91" t="s">
        <v>51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65:H65"/>
    <mergeCell ref="C4:I4"/>
    <mergeCell ref="F12:K12"/>
    <mergeCell ref="A9:F9"/>
    <mergeCell ref="J9:M9"/>
    <mergeCell ref="D8:L8"/>
    <mergeCell ref="A56:K56"/>
    <mergeCell ref="C59:H59"/>
    <mergeCell ref="C60:H60"/>
    <mergeCell ref="C64:H64"/>
  </mergeCells>
  <conditionalFormatting sqref="A17:B25 I15:J29 D15:G29 B15:B16 A27:B28 B26 B29 A31:G38 I31:J38 I49:J50 B49:D50 F49:G50">
    <cfRule type="cellIs" dxfId="60" priority="61" operator="equal">
      <formula>0</formula>
    </cfRule>
  </conditionalFormatting>
  <conditionalFormatting sqref="N9:O9 H31:H38 K31:P38 H49:H50 L49:O50">
    <cfRule type="cellIs" dxfId="59" priority="60" operator="equal">
      <formula>0</formula>
    </cfRule>
  </conditionalFormatting>
  <conditionalFormatting sqref="A9:F9">
    <cfRule type="containsText" dxfId="58" priority="58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7" priority="57" operator="equal">
      <formula>0</formula>
    </cfRule>
  </conditionalFormatting>
  <conditionalFormatting sqref="O10">
    <cfRule type="cellIs" dxfId="56" priority="56" operator="equal">
      <formula>"20__. gada __. _________"</formula>
    </cfRule>
  </conditionalFormatting>
  <conditionalFormatting sqref="A56:K56">
    <cfRule type="containsText" dxfId="55" priority="55" operator="containsText" text="Tiešās izmaksas kopā, t. sk. darba devēja sociālais nodoklis __.__% ">
      <formula>NOT(ISERROR(SEARCH("Tiešās izmaksas kopā, t. sk. darba devēja sociālais nodoklis __.__% ",A56)))</formula>
    </cfRule>
  </conditionalFormatting>
  <conditionalFormatting sqref="H14:H29 K14:P29 L56:P56">
    <cfRule type="cellIs" dxfId="54" priority="50" operator="equal">
      <formula>0</formula>
    </cfRule>
  </conditionalFormatting>
  <conditionalFormatting sqref="C4:I4">
    <cfRule type="cellIs" dxfId="53" priority="49" operator="equal">
      <formula>0</formula>
    </cfRule>
  </conditionalFormatting>
  <conditionalFormatting sqref="C15:C25 C27:C29">
    <cfRule type="cellIs" dxfId="52" priority="48" operator="equal">
      <formula>0</formula>
    </cfRule>
  </conditionalFormatting>
  <conditionalFormatting sqref="D5:L8">
    <cfRule type="cellIs" dxfId="51" priority="46" operator="equal">
      <formula>0</formula>
    </cfRule>
  </conditionalFormatting>
  <conditionalFormatting sqref="A14:B14 D14:G14">
    <cfRule type="cellIs" dxfId="50" priority="45" operator="equal">
      <formula>0</formula>
    </cfRule>
  </conditionalFormatting>
  <conditionalFormatting sqref="C14">
    <cfRule type="cellIs" dxfId="49" priority="44" operator="equal">
      <formula>0</formula>
    </cfRule>
  </conditionalFormatting>
  <conditionalFormatting sqref="I14:J14">
    <cfRule type="cellIs" dxfId="48" priority="43" operator="equal">
      <formula>0</formula>
    </cfRule>
  </conditionalFormatting>
  <conditionalFormatting sqref="P10">
    <cfRule type="cellIs" dxfId="47" priority="42" operator="equal">
      <formula>"20__. gada __. _________"</formula>
    </cfRule>
  </conditionalFormatting>
  <conditionalFormatting sqref="C64:H64">
    <cfRule type="cellIs" dxfId="46" priority="39" operator="equal">
      <formula>0</formula>
    </cfRule>
  </conditionalFormatting>
  <conditionalFormatting sqref="C59:H59">
    <cfRule type="cellIs" dxfId="45" priority="38" operator="equal">
      <formula>0</formula>
    </cfRule>
  </conditionalFormatting>
  <conditionalFormatting sqref="C64:H64 C67 C59:H59">
    <cfRule type="cellIs" dxfId="44" priority="37" operator="equal">
      <formula>0</formula>
    </cfRule>
  </conditionalFormatting>
  <conditionalFormatting sqref="D1">
    <cfRule type="cellIs" dxfId="43" priority="36" operator="equal">
      <formula>0</formula>
    </cfRule>
  </conditionalFormatting>
  <conditionalFormatting sqref="A15">
    <cfRule type="cellIs" dxfId="42" priority="35" operator="equal">
      <formula>0</formula>
    </cfRule>
  </conditionalFormatting>
  <conditionalFormatting sqref="A16">
    <cfRule type="cellIs" dxfId="41" priority="34" operator="equal">
      <formula>0</formula>
    </cfRule>
  </conditionalFormatting>
  <conditionalFormatting sqref="A26">
    <cfRule type="cellIs" dxfId="40" priority="33" operator="equal">
      <formula>0</formula>
    </cfRule>
  </conditionalFormatting>
  <conditionalFormatting sqref="A29:A30">
    <cfRule type="cellIs" dxfId="39" priority="32" operator="equal">
      <formula>0</formula>
    </cfRule>
  </conditionalFormatting>
  <conditionalFormatting sqref="C26">
    <cfRule type="cellIs" dxfId="38" priority="27" operator="equal">
      <formula>0</formula>
    </cfRule>
  </conditionalFormatting>
  <conditionalFormatting sqref="I30:J30 D30:G30 B30">
    <cfRule type="cellIs" dxfId="37" priority="26" operator="equal">
      <formula>0</formula>
    </cfRule>
  </conditionalFormatting>
  <conditionalFormatting sqref="H30 K30:P30">
    <cfRule type="cellIs" dxfId="36" priority="25" operator="equal">
      <formula>0</formula>
    </cfRule>
  </conditionalFormatting>
  <conditionalFormatting sqref="C30">
    <cfRule type="cellIs" dxfId="35" priority="24" operator="equal">
      <formula>0</formula>
    </cfRule>
  </conditionalFormatting>
  <conditionalFormatting sqref="A40:G47 I40:J47">
    <cfRule type="cellIs" dxfId="34" priority="19" operator="equal">
      <formula>0</formula>
    </cfRule>
  </conditionalFormatting>
  <conditionalFormatting sqref="H40:H47 K40:P47">
    <cfRule type="cellIs" dxfId="33" priority="18" operator="equal">
      <formula>0</formula>
    </cfRule>
  </conditionalFormatting>
  <conditionalFormatting sqref="A39">
    <cfRule type="cellIs" dxfId="32" priority="17" operator="equal">
      <formula>0</formula>
    </cfRule>
  </conditionalFormatting>
  <conditionalFormatting sqref="I39:J39 D39:G39 B39">
    <cfRule type="cellIs" dxfId="31" priority="16" operator="equal">
      <formula>0</formula>
    </cfRule>
  </conditionalFormatting>
  <conditionalFormatting sqref="H39 K39:P39">
    <cfRule type="cellIs" dxfId="30" priority="15" operator="equal">
      <formula>0</formula>
    </cfRule>
  </conditionalFormatting>
  <conditionalFormatting sqref="C39">
    <cfRule type="cellIs" dxfId="29" priority="14" operator="equal">
      <formula>0</formula>
    </cfRule>
  </conditionalFormatting>
  <conditionalFormatting sqref="A48:A55">
    <cfRule type="cellIs" dxfId="28" priority="13" operator="equal">
      <formula>0</formula>
    </cfRule>
  </conditionalFormatting>
  <conditionalFormatting sqref="I48:J48 D48:G48 B48 E49:E55">
    <cfRule type="cellIs" dxfId="27" priority="12" operator="equal">
      <formula>0</formula>
    </cfRule>
  </conditionalFormatting>
  <conditionalFormatting sqref="H48 K48:P48 K49:K55 P49:P55">
    <cfRule type="cellIs" dxfId="26" priority="11" operator="equal">
      <formula>0</formula>
    </cfRule>
  </conditionalFormatting>
  <conditionalFormatting sqref="C48">
    <cfRule type="cellIs" dxfId="25" priority="10" operator="equal">
      <formula>0</formula>
    </cfRule>
  </conditionalFormatting>
  <conditionalFormatting sqref="B51:B55 D51:D55 F51:G55 I51:J55">
    <cfRule type="cellIs" dxfId="24" priority="4" operator="equal">
      <formula>0</formula>
    </cfRule>
  </conditionalFormatting>
  <conditionalFormatting sqref="H51:H55 L51:O55">
    <cfRule type="cellIs" dxfId="23" priority="3" operator="equal">
      <formula>0</formula>
    </cfRule>
  </conditionalFormatting>
  <conditionalFormatting sqref="C51:C55">
    <cfRule type="cellIs" dxfId="22" priority="2" operator="equal">
      <formula>0</formula>
    </cfRule>
  </conditionalFormatting>
  <pageMargins left="0.7" right="0.7" top="0.75" bottom="0.75" header="0.3" footer="0.3"/>
  <pageSetup paperSize="9" scale="93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DC7EA987-A541-4A14-8BBA-80430C8D8797}">
            <xm:f>NOT(ISERROR(SEARCH("Tāme sastādīta ____. gada ___. ______________",A62)))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containsText" priority="40" operator="containsText" id="{ACDA78AF-73B6-4D16-9157-A1B6B42F0CA3}">
            <xm:f>NOT(ISERROR(SEARCH("Sertifikāta Nr. _________________________________",A67)))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Z55"/>
  <sheetViews>
    <sheetView tabSelected="1" zoomScaleNormal="100" workbookViewId="0">
      <selection activeCell="A10" sqref="A1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18"/>
      <c r="B1" s="18"/>
      <c r="C1" s="22" t="s">
        <v>52</v>
      </c>
      <c r="D1" s="43">
        <f>'Kops a'!A20</f>
        <v>0</v>
      </c>
      <c r="E1" s="18"/>
      <c r="F1" s="18"/>
      <c r="G1" s="18"/>
      <c r="H1" s="18"/>
      <c r="I1" s="18"/>
      <c r="J1" s="18"/>
      <c r="N1" s="21"/>
      <c r="O1" s="22"/>
      <c r="P1" s="23"/>
    </row>
    <row r="2" spans="1:16" x14ac:dyDescent="0.2">
      <c r="A2" s="24"/>
      <c r="B2" s="24"/>
      <c r="C2" s="193" t="s">
        <v>151</v>
      </c>
      <c r="D2" s="193"/>
      <c r="E2" s="193"/>
      <c r="F2" s="193"/>
      <c r="G2" s="193"/>
      <c r="H2" s="193"/>
      <c r="I2" s="193"/>
      <c r="J2" s="24"/>
    </row>
    <row r="3" spans="1:16" x14ac:dyDescent="0.2">
      <c r="A3" s="25"/>
      <c r="B3" s="25"/>
      <c r="C3" s="184" t="s">
        <v>26</v>
      </c>
      <c r="D3" s="184"/>
      <c r="E3" s="184"/>
      <c r="F3" s="184"/>
      <c r="G3" s="184"/>
      <c r="H3" s="184"/>
      <c r="I3" s="184"/>
      <c r="J3" s="25"/>
    </row>
    <row r="4" spans="1:16" x14ac:dyDescent="0.2">
      <c r="A4" s="25"/>
      <c r="B4" s="25"/>
      <c r="C4" s="194" t="s">
        <v>5</v>
      </c>
      <c r="D4" s="194"/>
      <c r="E4" s="194"/>
      <c r="F4" s="194"/>
      <c r="G4" s="194"/>
      <c r="H4" s="194"/>
      <c r="I4" s="194"/>
      <c r="J4" s="25"/>
    </row>
    <row r="5" spans="1:16" x14ac:dyDescent="0.2">
      <c r="A5" s="18"/>
      <c r="B5" s="18"/>
      <c r="C5" s="22" t="s">
        <v>6</v>
      </c>
      <c r="D5" s="207" t="str">
        <f>'Kops a'!D6</f>
        <v>Daudzdzīvokļu dzīvojamā ēka</v>
      </c>
      <c r="E5" s="207"/>
      <c r="F5" s="207"/>
      <c r="G5" s="207"/>
      <c r="H5" s="207"/>
      <c r="I5" s="207"/>
      <c r="J5" s="207"/>
      <c r="K5" s="207"/>
      <c r="L5" s="207"/>
      <c r="M5" s="14"/>
      <c r="N5" s="14"/>
      <c r="O5" s="14"/>
      <c r="P5" s="14"/>
    </row>
    <row r="6" spans="1:16" x14ac:dyDescent="0.2">
      <c r="A6" s="18"/>
      <c r="B6" s="18"/>
      <c r="C6" s="22" t="s">
        <v>8</v>
      </c>
      <c r="D6" s="207" t="str">
        <f>'Kops a'!D7</f>
        <v>Daudzdzīvokļu dzīvojamās ēkas energoefektivitātes paaugstināšanas pasākumi</v>
      </c>
      <c r="E6" s="207"/>
      <c r="F6" s="207"/>
      <c r="G6" s="207"/>
      <c r="H6" s="207"/>
      <c r="I6" s="207"/>
      <c r="J6" s="207"/>
      <c r="K6" s="207"/>
      <c r="L6" s="207"/>
      <c r="M6" s="14"/>
      <c r="N6" s="14"/>
      <c r="O6" s="14"/>
      <c r="P6" s="14"/>
    </row>
    <row r="7" spans="1:16" x14ac:dyDescent="0.2">
      <c r="A7" s="18"/>
      <c r="B7" s="18"/>
      <c r="C7" s="22" t="s">
        <v>10</v>
      </c>
      <c r="D7" s="207" t="str">
        <f>'Kops a'!D8</f>
        <v>Kurzemes iela 4/6, Liepāja</v>
      </c>
      <c r="E7" s="207"/>
      <c r="F7" s="207"/>
      <c r="G7" s="207"/>
      <c r="H7" s="207"/>
      <c r="I7" s="207"/>
      <c r="J7" s="207"/>
      <c r="K7" s="207"/>
      <c r="L7" s="207"/>
      <c r="M7" s="14"/>
      <c r="N7" s="14"/>
      <c r="O7" s="14"/>
      <c r="P7" s="14"/>
    </row>
    <row r="8" spans="1:16" x14ac:dyDescent="0.2">
      <c r="A8" s="18"/>
      <c r="B8" s="18"/>
      <c r="C8" s="127" t="s">
        <v>29</v>
      </c>
      <c r="D8" s="207" t="str">
        <f>'Kops a'!D9</f>
        <v>2019/3-62/147</v>
      </c>
      <c r="E8" s="207"/>
      <c r="F8" s="207"/>
      <c r="G8" s="207"/>
      <c r="H8" s="207"/>
      <c r="I8" s="207"/>
      <c r="J8" s="207"/>
      <c r="K8" s="207"/>
      <c r="L8" s="207"/>
      <c r="M8" s="14"/>
      <c r="N8" s="14"/>
      <c r="O8" s="14"/>
      <c r="P8" s="14"/>
    </row>
    <row r="9" spans="1:16" ht="11.25" customHeight="1" x14ac:dyDescent="0.2">
      <c r="A9" s="195" t="s">
        <v>165</v>
      </c>
      <c r="B9" s="195"/>
      <c r="C9" s="195"/>
      <c r="D9" s="195"/>
      <c r="E9" s="195"/>
      <c r="F9" s="195"/>
      <c r="G9" s="26"/>
      <c r="H9" s="26"/>
      <c r="I9" s="26"/>
      <c r="J9" s="199" t="s">
        <v>54</v>
      </c>
      <c r="K9" s="199"/>
      <c r="L9" s="199"/>
      <c r="M9" s="199"/>
      <c r="N9" s="206">
        <f>P24</f>
        <v>0</v>
      </c>
      <c r="O9" s="206"/>
      <c r="P9" s="26"/>
    </row>
    <row r="10" spans="1:16" x14ac:dyDescent="0.2">
      <c r="A10" s="27"/>
      <c r="B10" s="28"/>
      <c r="C10" s="127"/>
      <c r="D10" s="18"/>
      <c r="E10" s="18"/>
      <c r="F10" s="18"/>
      <c r="G10" s="18"/>
      <c r="H10" s="18"/>
      <c r="I10" s="18"/>
      <c r="J10" s="18"/>
      <c r="K10" s="18"/>
      <c r="L10" s="24"/>
      <c r="M10" s="24"/>
      <c r="O10" s="83"/>
      <c r="P10" s="82" t="str">
        <f>A30</f>
        <v>Tāme sastādīta 2021.gada</v>
      </c>
    </row>
    <row r="11" spans="1:16" ht="12" thickBot="1" x14ac:dyDescent="0.25">
      <c r="A11" s="27"/>
      <c r="B11" s="28"/>
      <c r="C11" s="127"/>
      <c r="D11" s="18"/>
      <c r="E11" s="18"/>
      <c r="F11" s="18"/>
      <c r="G11" s="18"/>
      <c r="H11" s="18"/>
      <c r="I11" s="18"/>
      <c r="J11" s="18"/>
      <c r="K11" s="18"/>
      <c r="L11" s="29"/>
      <c r="M11" s="29"/>
      <c r="N11" s="30"/>
      <c r="O11" s="21"/>
      <c r="P11" s="18"/>
    </row>
    <row r="12" spans="1:16" x14ac:dyDescent="0.2">
      <c r="A12" s="163" t="s">
        <v>32</v>
      </c>
      <c r="B12" s="201" t="s">
        <v>55</v>
      </c>
      <c r="C12" s="197" t="s">
        <v>56</v>
      </c>
      <c r="D12" s="204" t="s">
        <v>57</v>
      </c>
      <c r="E12" s="187" t="s">
        <v>58</v>
      </c>
      <c r="F12" s="196" t="s">
        <v>59</v>
      </c>
      <c r="G12" s="197"/>
      <c r="H12" s="197"/>
      <c r="I12" s="197"/>
      <c r="J12" s="197"/>
      <c r="K12" s="198"/>
      <c r="L12" s="196" t="s">
        <v>60</v>
      </c>
      <c r="M12" s="197"/>
      <c r="N12" s="197"/>
      <c r="O12" s="197"/>
      <c r="P12" s="198"/>
    </row>
    <row r="13" spans="1:16" ht="126.75" customHeight="1" thickBot="1" x14ac:dyDescent="0.25">
      <c r="A13" s="200"/>
      <c r="B13" s="202"/>
      <c r="C13" s="203"/>
      <c r="D13" s="205"/>
      <c r="E13" s="188"/>
      <c r="F13" s="132" t="s">
        <v>61</v>
      </c>
      <c r="G13" s="133" t="s">
        <v>62</v>
      </c>
      <c r="H13" s="133" t="s">
        <v>63</v>
      </c>
      <c r="I13" s="133" t="s">
        <v>64</v>
      </c>
      <c r="J13" s="133" t="s">
        <v>65</v>
      </c>
      <c r="K13" s="54" t="s">
        <v>66</v>
      </c>
      <c r="L13" s="132" t="s">
        <v>61</v>
      </c>
      <c r="M13" s="133" t="s">
        <v>63</v>
      </c>
      <c r="N13" s="133" t="s">
        <v>64</v>
      </c>
      <c r="O13" s="133" t="s">
        <v>65</v>
      </c>
      <c r="P13" s="54" t="s">
        <v>66</v>
      </c>
    </row>
    <row r="14" spans="1:16" x14ac:dyDescent="0.2">
      <c r="A14" s="94">
        <v>6.1</v>
      </c>
      <c r="B14" s="55"/>
      <c r="C14" s="56" t="s">
        <v>152</v>
      </c>
      <c r="D14" s="99" t="s">
        <v>80</v>
      </c>
      <c r="E14" s="60">
        <v>1</v>
      </c>
      <c r="F14" s="61"/>
      <c r="G14" s="58"/>
      <c r="H14" s="58">
        <f>ROUND(F14*G14,2)</f>
        <v>0</v>
      </c>
      <c r="I14" s="58"/>
      <c r="J14" s="58"/>
      <c r="K14" s="59">
        <f>SUM(H14:J14)</f>
        <v>0</v>
      </c>
      <c r="L14" s="61">
        <f>ROUND(E14*F14,2)</f>
        <v>0</v>
      </c>
      <c r="M14" s="58">
        <f>ROUND(H14*E14,2)</f>
        <v>0</v>
      </c>
      <c r="N14" s="58">
        <f>ROUND(I14*E14,2)</f>
        <v>0</v>
      </c>
      <c r="O14" s="58">
        <f>ROUND(J14*E14,2)</f>
        <v>0</v>
      </c>
      <c r="P14" s="59">
        <f>SUM(M14:O14)</f>
        <v>0</v>
      </c>
    </row>
    <row r="15" spans="1:16" x14ac:dyDescent="0.2">
      <c r="A15" s="95">
        <v>6.2</v>
      </c>
      <c r="B15" s="31"/>
      <c r="C15" s="38" t="s">
        <v>153</v>
      </c>
      <c r="D15" s="20" t="s">
        <v>80</v>
      </c>
      <c r="E15" s="105">
        <v>1</v>
      </c>
      <c r="F15" s="61"/>
      <c r="G15" s="58"/>
      <c r="H15" s="39">
        <f t="shared" ref="H15:H23" si="0">ROUND(F15*G15,2)</f>
        <v>0</v>
      </c>
      <c r="I15" s="58"/>
      <c r="J15" s="58"/>
      <c r="K15" s="40">
        <f t="shared" ref="K15:K23" si="1">SUM(H15:J15)</f>
        <v>0</v>
      </c>
      <c r="L15" s="41">
        <f t="shared" ref="L15:L23" si="2">ROUND(E15*F15,2)</f>
        <v>0</v>
      </c>
      <c r="M15" s="39">
        <f t="shared" ref="M15:M23" si="3">ROUND(H15*E15,2)</f>
        <v>0</v>
      </c>
      <c r="N15" s="39">
        <f t="shared" ref="N15:N23" si="4">ROUND(I15*E15,2)</f>
        <v>0</v>
      </c>
      <c r="O15" s="39">
        <f t="shared" ref="O15:O23" si="5">ROUND(J15*E15,2)</f>
        <v>0</v>
      </c>
      <c r="P15" s="40">
        <f t="shared" ref="P15:P23" si="6">SUM(M15:O15)</f>
        <v>0</v>
      </c>
    </row>
    <row r="16" spans="1:16" x14ac:dyDescent="0.2">
      <c r="A16" s="95">
        <v>6.3</v>
      </c>
      <c r="B16" s="31"/>
      <c r="C16" s="38" t="s">
        <v>154</v>
      </c>
      <c r="D16" s="20" t="s">
        <v>80</v>
      </c>
      <c r="E16" s="60">
        <v>1</v>
      </c>
      <c r="F16" s="61"/>
      <c r="G16" s="58"/>
      <c r="H16" s="39">
        <f t="shared" si="0"/>
        <v>0</v>
      </c>
      <c r="I16" s="58"/>
      <c r="J16" s="58"/>
      <c r="K16" s="40">
        <f t="shared" si="1"/>
        <v>0</v>
      </c>
      <c r="L16" s="41">
        <f t="shared" si="2"/>
        <v>0</v>
      </c>
      <c r="M16" s="39">
        <f t="shared" si="3"/>
        <v>0</v>
      </c>
      <c r="N16" s="39">
        <f t="shared" si="4"/>
        <v>0</v>
      </c>
      <c r="O16" s="39">
        <f t="shared" si="5"/>
        <v>0</v>
      </c>
      <c r="P16" s="40">
        <f t="shared" si="6"/>
        <v>0</v>
      </c>
    </row>
    <row r="17" spans="1:26" x14ac:dyDescent="0.2">
      <c r="A17" s="95">
        <v>6.4</v>
      </c>
      <c r="B17" s="31"/>
      <c r="C17" s="102" t="s">
        <v>155</v>
      </c>
      <c r="D17" s="20" t="s">
        <v>80</v>
      </c>
      <c r="E17" s="60">
        <v>1</v>
      </c>
      <c r="F17" s="61"/>
      <c r="G17" s="58"/>
      <c r="H17" s="39">
        <f t="shared" si="0"/>
        <v>0</v>
      </c>
      <c r="I17" s="58"/>
      <c r="J17" s="58"/>
      <c r="K17" s="40">
        <f t="shared" si="1"/>
        <v>0</v>
      </c>
      <c r="L17" s="41">
        <f t="shared" si="2"/>
        <v>0</v>
      </c>
      <c r="M17" s="39">
        <f t="shared" si="3"/>
        <v>0</v>
      </c>
      <c r="N17" s="39">
        <f t="shared" si="4"/>
        <v>0</v>
      </c>
      <c r="O17" s="39">
        <f t="shared" si="5"/>
        <v>0</v>
      </c>
      <c r="P17" s="40">
        <f t="shared" si="6"/>
        <v>0</v>
      </c>
    </row>
    <row r="18" spans="1:26" x14ac:dyDescent="0.2">
      <c r="A18" s="95">
        <v>6.5</v>
      </c>
      <c r="B18" s="31"/>
      <c r="C18" s="38" t="s">
        <v>156</v>
      </c>
      <c r="D18" s="20" t="s">
        <v>80</v>
      </c>
      <c r="E18" s="60">
        <v>1</v>
      </c>
      <c r="F18" s="61"/>
      <c r="G18" s="58"/>
      <c r="H18" s="39">
        <f t="shared" si="0"/>
        <v>0</v>
      </c>
      <c r="I18" s="58"/>
      <c r="J18" s="58"/>
      <c r="K18" s="40">
        <f t="shared" si="1"/>
        <v>0</v>
      </c>
      <c r="L18" s="41">
        <f t="shared" si="2"/>
        <v>0</v>
      </c>
      <c r="M18" s="39">
        <f t="shared" si="3"/>
        <v>0</v>
      </c>
      <c r="N18" s="39">
        <f t="shared" si="4"/>
        <v>0</v>
      </c>
      <c r="O18" s="39">
        <f t="shared" si="5"/>
        <v>0</v>
      </c>
      <c r="P18" s="40">
        <f t="shared" si="6"/>
        <v>0</v>
      </c>
    </row>
    <row r="19" spans="1:26" ht="22.5" x14ac:dyDescent="0.2">
      <c r="A19" s="95">
        <v>6.6</v>
      </c>
      <c r="B19" s="31"/>
      <c r="C19" s="38" t="s">
        <v>157</v>
      </c>
      <c r="D19" s="20" t="s">
        <v>80</v>
      </c>
      <c r="E19" s="60">
        <v>1</v>
      </c>
      <c r="F19" s="61"/>
      <c r="G19" s="58"/>
      <c r="H19" s="39">
        <f t="shared" si="0"/>
        <v>0</v>
      </c>
      <c r="I19" s="58"/>
      <c r="J19" s="58"/>
      <c r="K19" s="40">
        <f t="shared" si="1"/>
        <v>0</v>
      </c>
      <c r="L19" s="41">
        <f t="shared" si="2"/>
        <v>0</v>
      </c>
      <c r="M19" s="39">
        <f t="shared" si="3"/>
        <v>0</v>
      </c>
      <c r="N19" s="39">
        <f t="shared" si="4"/>
        <v>0</v>
      </c>
      <c r="O19" s="39">
        <f t="shared" si="5"/>
        <v>0</v>
      </c>
      <c r="P19" s="40">
        <f t="shared" si="6"/>
        <v>0</v>
      </c>
    </row>
    <row r="20" spans="1:26" ht="33.75" x14ac:dyDescent="0.2">
      <c r="A20" s="95">
        <v>6.7</v>
      </c>
      <c r="B20" s="31"/>
      <c r="C20" s="38" t="s">
        <v>158</v>
      </c>
      <c r="D20" s="20" t="s">
        <v>80</v>
      </c>
      <c r="E20" s="60">
        <v>1</v>
      </c>
      <c r="F20" s="61"/>
      <c r="G20" s="58"/>
      <c r="H20" s="39">
        <f t="shared" si="0"/>
        <v>0</v>
      </c>
      <c r="I20" s="58"/>
      <c r="J20" s="58"/>
      <c r="K20" s="40">
        <f t="shared" si="1"/>
        <v>0</v>
      </c>
      <c r="L20" s="41">
        <f t="shared" si="2"/>
        <v>0</v>
      </c>
      <c r="M20" s="39">
        <f t="shared" si="3"/>
        <v>0</v>
      </c>
      <c r="N20" s="39">
        <f t="shared" si="4"/>
        <v>0</v>
      </c>
      <c r="O20" s="39">
        <f t="shared" si="5"/>
        <v>0</v>
      </c>
      <c r="P20" s="40">
        <f t="shared" si="6"/>
        <v>0</v>
      </c>
    </row>
    <row r="21" spans="1:26" ht="22.5" x14ac:dyDescent="0.2">
      <c r="A21" s="95">
        <v>6.8</v>
      </c>
      <c r="B21" s="31"/>
      <c r="C21" s="38" t="s">
        <v>159</v>
      </c>
      <c r="D21" s="111" t="s">
        <v>160</v>
      </c>
      <c r="E21" s="105">
        <v>567</v>
      </c>
      <c r="F21" s="61"/>
      <c r="G21" s="58"/>
      <c r="H21" s="39">
        <f t="shared" si="0"/>
        <v>0</v>
      </c>
      <c r="I21" s="58"/>
      <c r="J21" s="58"/>
      <c r="K21" s="40">
        <f t="shared" si="1"/>
        <v>0</v>
      </c>
      <c r="L21" s="41">
        <f t="shared" si="2"/>
        <v>0</v>
      </c>
      <c r="M21" s="39">
        <f t="shared" si="3"/>
        <v>0</v>
      </c>
      <c r="N21" s="39">
        <f t="shared" si="4"/>
        <v>0</v>
      </c>
      <c r="O21" s="39">
        <f t="shared" si="5"/>
        <v>0</v>
      </c>
      <c r="P21" s="40">
        <f t="shared" si="6"/>
        <v>0</v>
      </c>
      <c r="Q21" s="114"/>
      <c r="R21" s="17"/>
      <c r="Z21" s="121"/>
    </row>
    <row r="22" spans="1:26" x14ac:dyDescent="0.2">
      <c r="A22" s="95">
        <v>6.9</v>
      </c>
      <c r="B22" s="31"/>
      <c r="C22" s="38" t="s">
        <v>161</v>
      </c>
      <c r="D22" s="20" t="s">
        <v>162</v>
      </c>
      <c r="E22" s="60">
        <v>140</v>
      </c>
      <c r="F22" s="61"/>
      <c r="G22" s="58"/>
      <c r="H22" s="39">
        <f t="shared" si="0"/>
        <v>0</v>
      </c>
      <c r="I22" s="58"/>
      <c r="J22" s="58"/>
      <c r="K22" s="40">
        <f t="shared" si="1"/>
        <v>0</v>
      </c>
      <c r="L22" s="41">
        <f t="shared" si="2"/>
        <v>0</v>
      </c>
      <c r="M22" s="39">
        <f t="shared" si="3"/>
        <v>0</v>
      </c>
      <c r="N22" s="39">
        <f t="shared" si="4"/>
        <v>0</v>
      </c>
      <c r="O22" s="39">
        <f t="shared" si="5"/>
        <v>0</v>
      </c>
      <c r="P22" s="40">
        <f t="shared" si="6"/>
        <v>0</v>
      </c>
    </row>
    <row r="23" spans="1:26" ht="23.25" thickBot="1" x14ac:dyDescent="0.25">
      <c r="A23" s="112">
        <v>6.1</v>
      </c>
      <c r="B23" s="31"/>
      <c r="C23" s="38" t="s">
        <v>163</v>
      </c>
      <c r="D23" s="20" t="s">
        <v>74</v>
      </c>
      <c r="E23" s="105">
        <v>1</v>
      </c>
      <c r="F23" s="61"/>
      <c r="G23" s="58"/>
      <c r="H23" s="39">
        <f t="shared" si="0"/>
        <v>0</v>
      </c>
      <c r="I23" s="58"/>
      <c r="J23" s="58"/>
      <c r="K23" s="40">
        <f t="shared" si="1"/>
        <v>0</v>
      </c>
      <c r="L23" s="41">
        <f t="shared" si="2"/>
        <v>0</v>
      </c>
      <c r="M23" s="39">
        <f t="shared" si="3"/>
        <v>0</v>
      </c>
      <c r="N23" s="39">
        <f t="shared" si="4"/>
        <v>0</v>
      </c>
      <c r="O23" s="39">
        <f t="shared" si="5"/>
        <v>0</v>
      </c>
      <c r="P23" s="40">
        <f t="shared" si="6"/>
        <v>0</v>
      </c>
    </row>
    <row r="24" spans="1:26" ht="12" thickBot="1" x14ac:dyDescent="0.25">
      <c r="A24" s="190" t="s">
        <v>76</v>
      </c>
      <c r="B24" s="191"/>
      <c r="C24" s="191"/>
      <c r="D24" s="191"/>
      <c r="E24" s="211"/>
      <c r="F24" s="191"/>
      <c r="G24" s="191"/>
      <c r="H24" s="191"/>
      <c r="I24" s="191"/>
      <c r="J24" s="191"/>
      <c r="K24" s="192"/>
      <c r="L24" s="62">
        <f>SUM(L14:L23)</f>
        <v>0</v>
      </c>
      <c r="M24" s="63">
        <f>SUM(M14:M23)</f>
        <v>0</v>
      </c>
      <c r="N24" s="63">
        <f>SUM(N14:N23)</f>
        <v>0</v>
      </c>
      <c r="O24" s="63">
        <f>SUM(O14:O23)</f>
        <v>0</v>
      </c>
      <c r="P24" s="64">
        <f>SUM(P14:P23)</f>
        <v>0</v>
      </c>
    </row>
    <row r="25" spans="1:26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6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6" x14ac:dyDescent="0.2">
      <c r="A27" s="1" t="s">
        <v>20</v>
      </c>
      <c r="B27" s="14"/>
      <c r="C27" s="189">
        <f>'Kops a'!C30:H30</f>
        <v>0</v>
      </c>
      <c r="D27" s="189"/>
      <c r="E27" s="189"/>
      <c r="F27" s="189"/>
      <c r="G27" s="189"/>
      <c r="H27" s="189"/>
      <c r="I27" s="14"/>
      <c r="J27" s="14"/>
      <c r="K27" s="14"/>
      <c r="L27" s="14"/>
      <c r="M27" s="14"/>
      <c r="N27" s="14"/>
      <c r="O27" s="14"/>
      <c r="P27" s="14"/>
    </row>
    <row r="28" spans="1:26" x14ac:dyDescent="0.2">
      <c r="A28" s="14"/>
      <c r="B28" s="14"/>
      <c r="C28" s="141" t="s">
        <v>21</v>
      </c>
      <c r="D28" s="141"/>
      <c r="E28" s="141"/>
      <c r="F28" s="141"/>
      <c r="G28" s="141"/>
      <c r="H28" s="141"/>
      <c r="I28" s="14"/>
      <c r="J28" s="14"/>
      <c r="K28" s="14"/>
      <c r="L28" s="14"/>
      <c r="M28" s="14"/>
      <c r="N28" s="14"/>
      <c r="O28" s="14"/>
      <c r="P28" s="14"/>
    </row>
    <row r="29" spans="1:26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26" x14ac:dyDescent="0.2">
      <c r="A30" s="80" t="str">
        <f>'Kops a'!A33</f>
        <v>Tāme sastādīta 2021.gada</v>
      </c>
      <c r="B30" s="81"/>
      <c r="C30" s="81"/>
      <c r="D30" s="81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6" x14ac:dyDescent="0.2">
      <c r="A31" s="14"/>
      <c r="B31" s="14"/>
      <c r="C31" s="21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6" x14ac:dyDescent="0.2">
      <c r="A32" s="1" t="s">
        <v>48</v>
      </c>
      <c r="B32" s="14"/>
      <c r="C32" s="213">
        <f>'Kops a'!C35:H35</f>
        <v>0</v>
      </c>
      <c r="D32" s="189"/>
      <c r="E32" s="189"/>
      <c r="F32" s="189"/>
      <c r="G32" s="189"/>
      <c r="H32" s="189"/>
      <c r="I32" s="14"/>
      <c r="J32" s="14"/>
      <c r="K32" s="14"/>
      <c r="L32" s="14"/>
      <c r="M32" s="14"/>
      <c r="N32" s="14"/>
      <c r="O32" s="14"/>
      <c r="P32" s="14"/>
    </row>
    <row r="33" spans="1:16" x14ac:dyDescent="0.2">
      <c r="A33" s="14"/>
      <c r="B33" s="14"/>
      <c r="C33" s="214" t="s">
        <v>21</v>
      </c>
      <c r="D33" s="141"/>
      <c r="E33" s="141"/>
      <c r="F33" s="141"/>
      <c r="G33" s="141"/>
      <c r="H33" s="141"/>
      <c r="I33" s="14"/>
      <c r="J33" s="14"/>
      <c r="K33" s="14"/>
      <c r="L33" s="14"/>
      <c r="M33" s="14"/>
      <c r="N33" s="14"/>
      <c r="O33" s="14"/>
      <c r="P33" s="14"/>
    </row>
    <row r="34" spans="1:16" x14ac:dyDescent="0.2">
      <c r="A34" s="14"/>
      <c r="B34" s="14"/>
      <c r="C34" s="212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x14ac:dyDescent="0.2">
      <c r="A35" s="80" t="s">
        <v>77</v>
      </c>
      <c r="B35" s="81"/>
      <c r="C35" s="219">
        <f>'Kops a'!C38</f>
        <v>0</v>
      </c>
      <c r="D35" s="4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x14ac:dyDescent="0.2">
      <c r="A36" s="14"/>
      <c r="B36" s="14"/>
      <c r="C36" s="212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ht="13.5" x14ac:dyDescent="0.2">
      <c r="A37" s="90" t="s">
        <v>49</v>
      </c>
      <c r="C37" s="117"/>
    </row>
    <row r="38" spans="1:16" ht="12" x14ac:dyDescent="0.2">
      <c r="A38" s="91" t="s">
        <v>50</v>
      </c>
      <c r="C38" s="117"/>
    </row>
    <row r="39" spans="1:16" ht="12" x14ac:dyDescent="0.2">
      <c r="A39" s="91" t="s">
        <v>51</v>
      </c>
    </row>
    <row r="49" spans="3:5" x14ac:dyDescent="0.2">
      <c r="C49" s="117"/>
      <c r="D49" s="117"/>
      <c r="E49" s="117"/>
    </row>
    <row r="50" spans="3:5" x14ac:dyDescent="0.2">
      <c r="C50" s="117"/>
      <c r="D50" s="117"/>
      <c r="E50" s="117"/>
    </row>
    <row r="51" spans="3:5" x14ac:dyDescent="0.2">
      <c r="C51" s="117"/>
      <c r="D51" s="117"/>
      <c r="E51" s="117"/>
    </row>
    <row r="52" spans="3:5" x14ac:dyDescent="0.2">
      <c r="C52" s="117"/>
      <c r="D52" s="117"/>
      <c r="E52" s="117"/>
    </row>
    <row r="53" spans="3:5" x14ac:dyDescent="0.2">
      <c r="C53" s="117"/>
      <c r="D53" s="117"/>
      <c r="E53" s="117"/>
    </row>
    <row r="54" spans="3:5" x14ac:dyDescent="0.2">
      <c r="C54" s="117"/>
      <c r="D54" s="117"/>
      <c r="E54" s="117"/>
    </row>
    <row r="55" spans="3:5" x14ac:dyDescent="0.2">
      <c r="C55" s="117"/>
      <c r="D55" s="117"/>
      <c r="E55" s="117"/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3:H33"/>
    <mergeCell ref="C4:I4"/>
    <mergeCell ref="F12:K12"/>
    <mergeCell ref="A9:F9"/>
    <mergeCell ref="J9:M9"/>
    <mergeCell ref="D8:L8"/>
    <mergeCell ref="A24:K24"/>
    <mergeCell ref="C27:H27"/>
    <mergeCell ref="C28:H28"/>
    <mergeCell ref="C32:H32"/>
  </mergeCells>
  <conditionalFormatting sqref="A15:B23 I15:J23 D15:G23">
    <cfRule type="cellIs" dxfId="19" priority="27" operator="equal">
      <formula>0</formula>
    </cfRule>
  </conditionalFormatting>
  <conditionalFormatting sqref="N9:O9">
    <cfRule type="cellIs" dxfId="18" priority="26" operator="equal">
      <formula>0</formula>
    </cfRule>
  </conditionalFormatting>
  <conditionalFormatting sqref="A9:F9">
    <cfRule type="containsText" dxfId="1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6" priority="23" operator="equal">
      <formula>0</formula>
    </cfRule>
  </conditionalFormatting>
  <conditionalFormatting sqref="O10">
    <cfRule type="cellIs" dxfId="15" priority="22" operator="equal">
      <formula>"20__. gada __. _________"</formula>
    </cfRule>
  </conditionalFormatting>
  <conditionalFormatting sqref="A24:K24">
    <cfRule type="containsText" dxfId="14" priority="21" operator="containsText" text="Tiešās izmaksas kopā, t. sk. darba devēja sociālais nodoklis __.__% ">
      <formula>NOT(ISERROR(SEARCH("Tiešās izmaksas kopā, t. sk. darba devēja sociālais nodoklis __.__% ",A24)))</formula>
    </cfRule>
  </conditionalFormatting>
  <conditionalFormatting sqref="H14:H23 K14:P23 L24:P24">
    <cfRule type="cellIs" dxfId="13" priority="16" operator="equal">
      <formula>0</formula>
    </cfRule>
  </conditionalFormatting>
  <conditionalFormatting sqref="C4:I4">
    <cfRule type="cellIs" dxfId="12" priority="15" operator="equal">
      <formula>0</formula>
    </cfRule>
  </conditionalFormatting>
  <conditionalFormatting sqref="C15:C23">
    <cfRule type="cellIs" dxfId="11" priority="14" operator="equal">
      <formula>0</formula>
    </cfRule>
  </conditionalFormatting>
  <conditionalFormatting sqref="D5:L8">
    <cfRule type="cellIs" dxfId="10" priority="11" operator="equal">
      <formula>0</formula>
    </cfRule>
  </conditionalFormatting>
  <conditionalFormatting sqref="A14:B14 D14:G14">
    <cfRule type="cellIs" dxfId="9" priority="10" operator="equal">
      <formula>0</formula>
    </cfRule>
  </conditionalFormatting>
  <conditionalFormatting sqref="C14">
    <cfRule type="cellIs" dxfId="8" priority="9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P10">
    <cfRule type="cellIs" dxfId="6" priority="7" operator="equal">
      <formula>"20__. gada __. _________"</formula>
    </cfRule>
  </conditionalFormatting>
  <conditionalFormatting sqref="C32:H32">
    <cfRule type="cellIs" dxfId="5" priority="4" operator="equal">
      <formula>0</formula>
    </cfRule>
  </conditionalFormatting>
  <conditionalFormatting sqref="C27:H27">
    <cfRule type="cellIs" dxfId="4" priority="3" operator="equal">
      <formula>0</formula>
    </cfRule>
  </conditionalFormatting>
  <conditionalFormatting sqref="C32:H32 C35 C27:H27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.7" right="0.7" top="0.75" bottom="0.75" header="0.3" footer="0.3"/>
  <pageSetup paperSize="9" scale="81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______________",A30)))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A30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_________________________________",A35)))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Kopt a</vt:lpstr>
      <vt:lpstr>Kops a</vt:lpstr>
      <vt:lpstr>1a</vt:lpstr>
      <vt:lpstr>2a</vt:lpstr>
      <vt:lpstr>3a</vt:lpstr>
      <vt:lpstr>4a</vt:lpstr>
      <vt:lpstr>5a</vt:lpstr>
      <vt:lpstr>6a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Armands Ūbelis</dc:creator>
  <cp:keywords/>
  <dc:description/>
  <cp:lastModifiedBy>Prezenta</cp:lastModifiedBy>
  <cp:revision/>
  <dcterms:created xsi:type="dcterms:W3CDTF">2019-03-11T11:42:22Z</dcterms:created>
  <dcterms:modified xsi:type="dcterms:W3CDTF">2021-09-14T08:00:07Z</dcterms:modified>
  <cp:category/>
  <cp:contentStatus/>
</cp:coreProperties>
</file>