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92_Slimnicas_9_2\"/>
    </mc:Choice>
  </mc:AlternateContent>
  <xr:revisionPtr revIDLastSave="0" documentId="13_ncr:1_{CFB6FF1B-84BC-439C-A284-F1CB1511E1DF}" xr6:coauthVersionLast="46" xr6:coauthVersionMax="46" xr10:uidLastSave="{00000000-0000-0000-0000-000000000000}"/>
  <bookViews>
    <workbookView xWindow="1935" yWindow="150" windowWidth="24555" windowHeight="15315" tabRatio="846" activeTab="7" xr2:uid="{00000000-000D-0000-FFFF-FFFF00000000}"/>
  </bookViews>
  <sheets>
    <sheet name="Kopt a" sheetId="1" r:id="rId1"/>
    <sheet name="Kops a" sheetId="2" r:id="rId2"/>
    <sheet name="1a" sheetId="3" r:id="rId3"/>
    <sheet name="2a" sheetId="4" r:id="rId4"/>
    <sheet name="3a" sheetId="5" r:id="rId5"/>
    <sheet name="4a" sheetId="6" r:id="rId6"/>
    <sheet name="5a" sheetId="7" r:id="rId7"/>
    <sheet name="6a" sheetId="9" r:id="rId8"/>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2" l="1"/>
  <c r="L27" i="3"/>
  <c r="N27" i="3"/>
  <c r="O27" i="3"/>
  <c r="L26" i="3"/>
  <c r="N26" i="3"/>
  <c r="O26" i="3"/>
  <c r="L25" i="3"/>
  <c r="N25" i="3"/>
  <c r="O25" i="3"/>
  <c r="L20" i="3"/>
  <c r="N20" i="3"/>
  <c r="O20" i="3"/>
  <c r="L42" i="9" l="1"/>
  <c r="N42" i="9"/>
  <c r="O42" i="9"/>
  <c r="C48" i="5" l="1"/>
  <c r="C45" i="5"/>
  <c r="C40" i="5"/>
  <c r="C46" i="6"/>
  <c r="C43" i="6"/>
  <c r="C38" i="6"/>
  <c r="C31" i="7"/>
  <c r="C28" i="7"/>
  <c r="C23" i="7"/>
  <c r="C54" i="9"/>
  <c r="C51" i="9"/>
  <c r="C46" i="9"/>
  <c r="C105" i="4"/>
  <c r="C102" i="4"/>
  <c r="C97" i="4"/>
  <c r="C40" i="3"/>
  <c r="C37" i="3"/>
  <c r="C32" i="3"/>
  <c r="A33" i="2"/>
  <c r="A43" i="5" s="1"/>
  <c r="P10" i="5" s="1"/>
  <c r="A35" i="3" l="1"/>
  <c r="P10" i="3" s="1"/>
  <c r="A41" i="6"/>
  <c r="P10" i="6" s="1"/>
  <c r="A100" i="4"/>
  <c r="P10" i="4" s="1"/>
  <c r="A49" i="9"/>
  <c r="P10" i="9" s="1"/>
  <c r="A26" i="7"/>
  <c r="P10" i="7" s="1"/>
  <c r="D9" i="2"/>
  <c r="D8" i="2"/>
  <c r="D7" i="2"/>
  <c r="D6" i="2"/>
  <c r="D7" i="9" l="1"/>
  <c r="D7" i="7"/>
  <c r="D7" i="6"/>
  <c r="D7" i="5"/>
  <c r="D7" i="4"/>
  <c r="D8" i="9"/>
  <c r="D8" i="7"/>
  <c r="D8" i="6"/>
  <c r="D8" i="5"/>
  <c r="D8" i="4"/>
  <c r="D5" i="9"/>
  <c r="D5" i="7"/>
  <c r="D5" i="6"/>
  <c r="D5" i="5"/>
  <c r="D5" i="4"/>
  <c r="D6" i="9"/>
  <c r="D6" i="7"/>
  <c r="D6" i="6"/>
  <c r="D6" i="5"/>
  <c r="D6" i="4"/>
  <c r="D6" i="3"/>
  <c r="D7" i="3"/>
  <c r="D5" i="3"/>
  <c r="D8" i="3"/>
  <c r="H15" i="6"/>
  <c r="H16" i="6"/>
  <c r="H18" i="6"/>
  <c r="H20" i="6"/>
  <c r="H21" i="6"/>
  <c r="H22" i="6"/>
  <c r="H23" i="6"/>
  <c r="H24" i="6"/>
  <c r="H28" i="6"/>
  <c r="H33" i="6"/>
  <c r="H34" i="6"/>
  <c r="H15" i="7"/>
  <c r="H16" i="7"/>
  <c r="H18" i="7"/>
  <c r="H16" i="9"/>
  <c r="H20" i="9"/>
  <c r="H22" i="9"/>
  <c r="H24" i="9"/>
  <c r="H26" i="9"/>
  <c r="H28" i="9"/>
  <c r="H30" i="9"/>
  <c r="H32" i="9"/>
  <c r="H34" i="9"/>
  <c r="H36" i="9"/>
  <c r="H38" i="9"/>
  <c r="H40" i="9"/>
  <c r="H14" i="6"/>
  <c r="H14" i="7"/>
  <c r="H14" i="9"/>
  <c r="L26" i="6"/>
  <c r="H19" i="6"/>
  <c r="H27" i="6"/>
  <c r="H19" i="7"/>
  <c r="H17" i="9"/>
  <c r="H21" i="9"/>
  <c r="H25" i="9"/>
  <c r="H29" i="9"/>
  <c r="H33" i="9"/>
  <c r="H37" i="9"/>
  <c r="H41" i="9"/>
  <c r="N15" i="4"/>
  <c r="N16" i="4"/>
  <c r="N17" i="4"/>
  <c r="N18" i="4"/>
  <c r="N19" i="4"/>
  <c r="N21" i="4"/>
  <c r="N22" i="4"/>
  <c r="N24" i="4"/>
  <c r="N25" i="4"/>
  <c r="N26" i="4"/>
  <c r="N28" i="4"/>
  <c r="N29" i="4"/>
  <c r="N30" i="4"/>
  <c r="N32" i="4"/>
  <c r="N33" i="4"/>
  <c r="N34" i="4"/>
  <c r="N36" i="4"/>
  <c r="N37" i="4"/>
  <c r="N38" i="4"/>
  <c r="N40" i="4"/>
  <c r="N45" i="4"/>
  <c r="N46" i="4"/>
  <c r="N48" i="4"/>
  <c r="N49" i="4"/>
  <c r="N50" i="4"/>
  <c r="N52" i="4"/>
  <c r="N53" i="4"/>
  <c r="N54" i="4"/>
  <c r="N56" i="4"/>
  <c r="N57" i="4"/>
  <c r="N58" i="4"/>
  <c r="N60" i="4"/>
  <c r="N61" i="4"/>
  <c r="N62" i="4"/>
  <c r="N64" i="4"/>
  <c r="N65" i="4"/>
  <c r="N66" i="4"/>
  <c r="N68" i="4"/>
  <c r="N69" i="4"/>
  <c r="N70" i="4"/>
  <c r="N72" i="4"/>
  <c r="N75" i="4"/>
  <c r="N76" i="4"/>
  <c r="N78" i="4"/>
  <c r="N79" i="4"/>
  <c r="N80" i="4"/>
  <c r="N82" i="4"/>
  <c r="N83" i="4"/>
  <c r="N84" i="4"/>
  <c r="N86" i="4"/>
  <c r="N87" i="4"/>
  <c r="N88" i="4"/>
  <c r="N90" i="4"/>
  <c r="N91" i="4"/>
  <c r="N92" i="4"/>
  <c r="N15" i="5"/>
  <c r="N18" i="5"/>
  <c r="N19" i="5"/>
  <c r="N21" i="5"/>
  <c r="N22" i="5"/>
  <c r="N23" i="5"/>
  <c r="N25" i="5"/>
  <c r="N26" i="5"/>
  <c r="N27" i="5"/>
  <c r="N28" i="5"/>
  <c r="N31" i="5"/>
  <c r="N32" i="5"/>
  <c r="N33" i="5"/>
  <c r="N35" i="5"/>
  <c r="N36" i="5"/>
  <c r="N14" i="4"/>
  <c r="C20" i="2"/>
  <c r="C19" i="2"/>
  <c r="C18" i="2"/>
  <c r="C17" i="2"/>
  <c r="C16" i="2"/>
  <c r="C15" i="2"/>
  <c r="H26" i="6"/>
  <c r="H25" i="6"/>
  <c r="H17" i="6"/>
  <c r="H17" i="7"/>
  <c r="H39" i="9"/>
  <c r="H35" i="9"/>
  <c r="H31" i="9"/>
  <c r="H27" i="9"/>
  <c r="H23" i="9"/>
  <c r="H19" i="9"/>
  <c r="H15" i="9"/>
  <c r="L36" i="5"/>
  <c r="H36" i="5"/>
  <c r="O36" i="5" s="1"/>
  <c r="L35" i="5"/>
  <c r="H35" i="5"/>
  <c r="N34" i="5"/>
  <c r="L34" i="5"/>
  <c r="H34" i="5"/>
  <c r="M34" i="5" s="1"/>
  <c r="L33" i="5"/>
  <c r="H33" i="5"/>
  <c r="L32" i="5"/>
  <c r="H32" i="5"/>
  <c r="O32" i="5" s="1"/>
  <c r="L31" i="5"/>
  <c r="H31" i="5"/>
  <c r="N30" i="5"/>
  <c r="L30" i="5"/>
  <c r="H30" i="5"/>
  <c r="M30" i="5" s="1"/>
  <c r="L28" i="5"/>
  <c r="H28" i="5"/>
  <c r="L27" i="5"/>
  <c r="H27" i="5"/>
  <c r="L26" i="5"/>
  <c r="H26" i="5"/>
  <c r="O26" i="5" s="1"/>
  <c r="L25" i="5"/>
  <c r="H25" i="5"/>
  <c r="N24" i="5"/>
  <c r="L24" i="5"/>
  <c r="H24" i="5"/>
  <c r="L23" i="5"/>
  <c r="H23" i="5"/>
  <c r="L22" i="5"/>
  <c r="H22" i="5"/>
  <c r="O22" i="5" s="1"/>
  <c r="L21" i="5"/>
  <c r="H21" i="5"/>
  <c r="N20" i="5"/>
  <c r="L20" i="5"/>
  <c r="H20" i="5"/>
  <c r="M20" i="5" s="1"/>
  <c r="L19" i="5"/>
  <c r="H19" i="5"/>
  <c r="L18" i="5"/>
  <c r="H18" i="5"/>
  <c r="N17" i="5"/>
  <c r="L17" i="5"/>
  <c r="H17" i="5"/>
  <c r="M17" i="5" s="1"/>
  <c r="L15" i="5"/>
  <c r="H15" i="5"/>
  <c r="N14" i="5"/>
  <c r="L14" i="5"/>
  <c r="H14" i="5"/>
  <c r="M14" i="5" s="1"/>
  <c r="N93" i="4"/>
  <c r="L93" i="4"/>
  <c r="H93" i="4"/>
  <c r="L92" i="4"/>
  <c r="H92" i="4"/>
  <c r="L91" i="4"/>
  <c r="H91" i="4"/>
  <c r="M91" i="4" s="1"/>
  <c r="L90" i="4"/>
  <c r="H90" i="4"/>
  <c r="N89" i="4"/>
  <c r="L89" i="4"/>
  <c r="H89" i="4"/>
  <c r="L88" i="4"/>
  <c r="H88" i="4"/>
  <c r="L87" i="4"/>
  <c r="H87" i="4"/>
  <c r="M87" i="4" s="1"/>
  <c r="L86" i="4"/>
  <c r="H86" i="4"/>
  <c r="N85" i="4"/>
  <c r="L85" i="4"/>
  <c r="H85" i="4"/>
  <c r="L84" i="4"/>
  <c r="H84" i="4"/>
  <c r="L83" i="4"/>
  <c r="H83" i="4"/>
  <c r="L82" i="4"/>
  <c r="H82" i="4"/>
  <c r="N81" i="4"/>
  <c r="L81" i="4"/>
  <c r="H81" i="4"/>
  <c r="L80" i="4"/>
  <c r="H80" i="4"/>
  <c r="L79" i="4"/>
  <c r="H79" i="4"/>
  <c r="L78" i="4"/>
  <c r="H78" i="4"/>
  <c r="M78" i="4" s="1"/>
  <c r="N77" i="4"/>
  <c r="L77" i="4"/>
  <c r="H77" i="4"/>
  <c r="L76" i="4"/>
  <c r="H76" i="4"/>
  <c r="L75" i="4"/>
  <c r="H75" i="4"/>
  <c r="L72" i="4"/>
  <c r="H72" i="4"/>
  <c r="N71" i="4"/>
  <c r="L71" i="4"/>
  <c r="H71" i="4"/>
  <c r="L70" i="4"/>
  <c r="H70" i="4"/>
  <c r="L69" i="4"/>
  <c r="H69" i="4"/>
  <c r="L68" i="4"/>
  <c r="H68" i="4"/>
  <c r="N67" i="4"/>
  <c r="L67" i="4"/>
  <c r="H67" i="4"/>
  <c r="L66" i="4"/>
  <c r="H66" i="4"/>
  <c r="L65" i="4"/>
  <c r="H65" i="4"/>
  <c r="L64" i="4"/>
  <c r="H64" i="4"/>
  <c r="M64" i="4" s="1"/>
  <c r="N63" i="4"/>
  <c r="L63" i="4"/>
  <c r="H63" i="4"/>
  <c r="L62" i="4"/>
  <c r="H62" i="4"/>
  <c r="L61" i="4"/>
  <c r="H61" i="4"/>
  <c r="L60" i="4"/>
  <c r="H60" i="4"/>
  <c r="N59" i="4"/>
  <c r="L59" i="4"/>
  <c r="H59" i="4"/>
  <c r="L58" i="4"/>
  <c r="H58" i="4"/>
  <c r="L57" i="4"/>
  <c r="H57" i="4"/>
  <c r="L56" i="4"/>
  <c r="H56" i="4"/>
  <c r="O56" i="4" s="1"/>
  <c r="N55" i="4"/>
  <c r="L55" i="4"/>
  <c r="H55" i="4"/>
  <c r="L54" i="4"/>
  <c r="H54" i="4"/>
  <c r="L53" i="4"/>
  <c r="H53" i="4"/>
  <c r="L52" i="4"/>
  <c r="H52" i="4"/>
  <c r="N51" i="4"/>
  <c r="L51" i="4"/>
  <c r="H51" i="4"/>
  <c r="L50" i="4"/>
  <c r="H50" i="4"/>
  <c r="L49" i="4"/>
  <c r="H49" i="4"/>
  <c r="L48" i="4"/>
  <c r="H48" i="4"/>
  <c r="N47" i="4"/>
  <c r="L47" i="4"/>
  <c r="H47" i="4"/>
  <c r="L46" i="4"/>
  <c r="H46" i="4"/>
  <c r="L45" i="4"/>
  <c r="H45" i="4"/>
  <c r="L40" i="4"/>
  <c r="H40" i="4"/>
  <c r="N39" i="4"/>
  <c r="L39" i="4"/>
  <c r="H39" i="4"/>
  <c r="L38" i="4"/>
  <c r="H38" i="4"/>
  <c r="L37" i="4"/>
  <c r="H37" i="4"/>
  <c r="M37" i="4" s="1"/>
  <c r="L36" i="4"/>
  <c r="H36" i="4"/>
  <c r="N35" i="4"/>
  <c r="L35" i="4"/>
  <c r="H35" i="4"/>
  <c r="L34" i="4"/>
  <c r="H34" i="4"/>
  <c r="L33" i="4"/>
  <c r="H33" i="4"/>
  <c r="M33" i="4" s="1"/>
  <c r="L32" i="4"/>
  <c r="H32" i="4"/>
  <c r="N31" i="4"/>
  <c r="L31" i="4"/>
  <c r="H31" i="4"/>
  <c r="L30" i="4"/>
  <c r="H30" i="4"/>
  <c r="L29" i="4"/>
  <c r="H29" i="4"/>
  <c r="L28" i="4"/>
  <c r="H28" i="4"/>
  <c r="M28" i="4" s="1"/>
  <c r="N27" i="4"/>
  <c r="L27" i="4"/>
  <c r="H27" i="4"/>
  <c r="L26" i="4"/>
  <c r="H26" i="4"/>
  <c r="L25" i="4"/>
  <c r="H25" i="4"/>
  <c r="L24" i="4"/>
  <c r="H24" i="4"/>
  <c r="M24" i="4" s="1"/>
  <c r="N23" i="4"/>
  <c r="L23" i="4"/>
  <c r="H23" i="4"/>
  <c r="L22" i="4"/>
  <c r="H22" i="4"/>
  <c r="L21" i="4"/>
  <c r="H21" i="4"/>
  <c r="N20" i="4"/>
  <c r="L20" i="4"/>
  <c r="H20" i="4"/>
  <c r="L19" i="4"/>
  <c r="H19" i="4"/>
  <c r="L18" i="4"/>
  <c r="H18" i="4"/>
  <c r="M18" i="4" s="1"/>
  <c r="L17" i="4"/>
  <c r="H17" i="4"/>
  <c r="L16" i="4"/>
  <c r="H16" i="4"/>
  <c r="L15" i="4"/>
  <c r="H15" i="4"/>
  <c r="L14" i="4"/>
  <c r="H14" i="4"/>
  <c r="O14" i="4" s="1"/>
  <c r="O26" i="6" l="1"/>
  <c r="O34" i="6"/>
  <c r="L18" i="7"/>
  <c r="L22" i="6"/>
  <c r="L18" i="6"/>
  <c r="N18" i="7"/>
  <c r="N22" i="6"/>
  <c r="N18" i="6"/>
  <c r="K38" i="9"/>
  <c r="L18" i="9"/>
  <c r="H18" i="9"/>
  <c r="L30" i="9"/>
  <c r="L26" i="9"/>
  <c r="N26" i="6"/>
  <c r="N34" i="6"/>
  <c r="L34" i="6"/>
  <c r="L40" i="9"/>
  <c r="N40" i="9"/>
  <c r="N36" i="9"/>
  <c r="L36" i="9"/>
  <c r="L32" i="9"/>
  <c r="N32" i="9"/>
  <c r="N28" i="9"/>
  <c r="L28" i="9"/>
  <c r="L24" i="9"/>
  <c r="N24" i="9"/>
  <c r="N20" i="9"/>
  <c r="L20" i="9"/>
  <c r="N16" i="9"/>
  <c r="L16" i="9"/>
  <c r="M20" i="9"/>
  <c r="O32" i="9"/>
  <c r="O28" i="9"/>
  <c r="M18" i="7"/>
  <c r="N15" i="9"/>
  <c r="M56" i="4"/>
  <c r="P56" i="4" s="1"/>
  <c r="K27" i="9"/>
  <c r="L35" i="9"/>
  <c r="M20" i="4"/>
  <c r="M39" i="4"/>
  <c r="O39" i="4"/>
  <c r="O52" i="4"/>
  <c r="M90" i="4"/>
  <c r="M15" i="4"/>
  <c r="P15" i="4" s="1"/>
  <c r="O15" i="4"/>
  <c r="O21" i="4"/>
  <c r="M31" i="4"/>
  <c r="O31" i="4"/>
  <c r="O45" i="4"/>
  <c r="M54" i="4"/>
  <c r="O54" i="4"/>
  <c r="M62" i="4"/>
  <c r="P62" i="4" s="1"/>
  <c r="O62" i="4"/>
  <c r="M71" i="4"/>
  <c r="O71" i="4"/>
  <c r="M77" i="4"/>
  <c r="P77" i="4" s="1"/>
  <c r="O77" i="4"/>
  <c r="M80" i="4"/>
  <c r="O80" i="4"/>
  <c r="M16" i="4"/>
  <c r="P16" i="4" s="1"/>
  <c r="O16" i="4"/>
  <c r="O17" i="4"/>
  <c r="O18" i="4"/>
  <c r="O25" i="4"/>
  <c r="M26" i="4"/>
  <c r="O26" i="4"/>
  <c r="P26" i="4" s="1"/>
  <c r="M27" i="4"/>
  <c r="O27" i="4"/>
  <c r="O28" i="4"/>
  <c r="O36" i="4"/>
  <c r="O37" i="4"/>
  <c r="M45" i="4"/>
  <c r="P45" i="4" s="1"/>
  <c r="O48" i="4"/>
  <c r="O49" i="4"/>
  <c r="M50" i="4"/>
  <c r="O50" i="4"/>
  <c r="M51" i="4"/>
  <c r="O57" i="4"/>
  <c r="M58" i="4"/>
  <c r="O58" i="4"/>
  <c r="P58" i="4" s="1"/>
  <c r="M59" i="4"/>
  <c r="O65" i="4"/>
  <c r="M66" i="4"/>
  <c r="O66" i="4"/>
  <c r="P66" i="4" s="1"/>
  <c r="M67" i="4"/>
  <c r="O79" i="4"/>
  <c r="O83" i="4"/>
  <c r="O84" i="4"/>
  <c r="M85" i="4"/>
  <c r="O85" i="4"/>
  <c r="M86" i="4"/>
  <c r="O86" i="4"/>
  <c r="P86" i="4" s="1"/>
  <c r="O87" i="4"/>
  <c r="O18" i="5"/>
  <c r="M19" i="5"/>
  <c r="O19" i="5"/>
  <c r="O20" i="5"/>
  <c r="P20" i="5" s="1"/>
  <c r="O35" i="5"/>
  <c r="O21" i="5"/>
  <c r="M23" i="5"/>
  <c r="O23" i="5"/>
  <c r="O24" i="5"/>
  <c r="O28" i="5"/>
  <c r="M19" i="4"/>
  <c r="P19" i="4" s="1"/>
  <c r="O19" i="4"/>
  <c r="M38" i="4"/>
  <c r="O38" i="4"/>
  <c r="O60" i="4"/>
  <c r="M89" i="4"/>
  <c r="O22" i="4"/>
  <c r="O32" i="4"/>
  <c r="O40" i="4"/>
  <c r="O53" i="4"/>
  <c r="M55" i="4"/>
  <c r="O55" i="4"/>
  <c r="M63" i="4"/>
  <c r="P63" i="4" s="1"/>
  <c r="O63" i="4"/>
  <c r="M70" i="4"/>
  <c r="O70" i="4"/>
  <c r="M76" i="4"/>
  <c r="P76" i="4" s="1"/>
  <c r="O76" i="4"/>
  <c r="M81" i="4"/>
  <c r="O81" i="4"/>
  <c r="O15" i="5"/>
  <c r="O25" i="5"/>
  <c r="M27" i="5"/>
  <c r="O27" i="5"/>
  <c r="O30" i="5"/>
  <c r="P30" i="5" s="1"/>
  <c r="O29" i="4"/>
  <c r="M68" i="4"/>
  <c r="P68" i="4" s="1"/>
  <c r="O68" i="4"/>
  <c r="O88" i="4"/>
  <c r="M23" i="4"/>
  <c r="O23" i="4"/>
  <c r="M30" i="4"/>
  <c r="O30" i="4"/>
  <c r="O33" i="4"/>
  <c r="P33" i="4" s="1"/>
  <c r="O61" i="4"/>
  <c r="O69" i="4"/>
  <c r="O75" i="4"/>
  <c r="O91" i="4"/>
  <c r="P91" i="4" s="1"/>
  <c r="O24" i="4"/>
  <c r="P24" i="4" s="1"/>
  <c r="M29" i="4"/>
  <c r="M34" i="4"/>
  <c r="O34" i="4"/>
  <c r="M35" i="4"/>
  <c r="M46" i="4"/>
  <c r="O46" i="4"/>
  <c r="P46" i="4" s="1"/>
  <c r="M47" i="4"/>
  <c r="M52" i="4"/>
  <c r="K56" i="4"/>
  <c r="M60" i="4"/>
  <c r="O64" i="4"/>
  <c r="P64" i="4" s="1"/>
  <c r="M72" i="4"/>
  <c r="O78" i="4"/>
  <c r="M82" i="4"/>
  <c r="O82" i="4"/>
  <c r="O92" i="4"/>
  <c r="M93" i="4"/>
  <c r="O93" i="4"/>
  <c r="O17" i="5"/>
  <c r="P17" i="5" s="1"/>
  <c r="M24" i="5"/>
  <c r="O31" i="5"/>
  <c r="M33" i="5"/>
  <c r="O33" i="5"/>
  <c r="O34" i="5"/>
  <c r="P34" i="5" s="1"/>
  <c r="K23" i="9"/>
  <c r="M32" i="9"/>
  <c r="K41" i="9"/>
  <c r="M24" i="9"/>
  <c r="O24" i="9"/>
  <c r="K21" i="9"/>
  <c r="K32" i="9"/>
  <c r="K35" i="9"/>
  <c r="K16" i="7"/>
  <c r="K22" i="9"/>
  <c r="K30" i="9"/>
  <c r="K37" i="9"/>
  <c r="M40" i="9"/>
  <c r="K16" i="6"/>
  <c r="O27" i="6"/>
  <c r="M16" i="9"/>
  <c r="O20" i="9"/>
  <c r="M36" i="9"/>
  <c r="K17" i="7"/>
  <c r="N41" i="9"/>
  <c r="L41" i="9"/>
  <c r="L37" i="9"/>
  <c r="N37" i="9"/>
  <c r="L33" i="9"/>
  <c r="O33" i="9"/>
  <c r="N33" i="9"/>
  <c r="N29" i="9"/>
  <c r="L29" i="9"/>
  <c r="L25" i="9"/>
  <c r="N25" i="9"/>
  <c r="M21" i="9"/>
  <c r="L21" i="9"/>
  <c r="N21" i="9"/>
  <c r="L17" i="9"/>
  <c r="N17" i="9"/>
  <c r="O19" i="7"/>
  <c r="N19" i="7"/>
  <c r="L19" i="7"/>
  <c r="O15" i="7"/>
  <c r="N15" i="7"/>
  <c r="L15" i="7"/>
  <c r="N27" i="6"/>
  <c r="M27" i="6"/>
  <c r="L27" i="6"/>
  <c r="N23" i="6"/>
  <c r="M23" i="6"/>
  <c r="L23" i="6"/>
  <c r="L19" i="6"/>
  <c r="N19" i="6"/>
  <c r="M19" i="6"/>
  <c r="M19" i="7"/>
  <c r="O38" i="9"/>
  <c r="K20" i="6"/>
  <c r="K24" i="6"/>
  <c r="K14" i="4"/>
  <c r="K14" i="9"/>
  <c r="O18" i="7"/>
  <c r="O23" i="6"/>
  <c r="O19" i="6"/>
  <c r="O14" i="9"/>
  <c r="O14" i="5"/>
  <c r="P14" i="5" s="1"/>
  <c r="K19" i="6"/>
  <c r="K18" i="7"/>
  <c r="O22" i="6"/>
  <c r="O18" i="6"/>
  <c r="K23" i="6"/>
  <c r="M34" i="9"/>
  <c r="M38" i="9"/>
  <c r="L14" i="7"/>
  <c r="N14" i="7"/>
  <c r="O14" i="6"/>
  <c r="N14" i="6"/>
  <c r="L14" i="6"/>
  <c r="P18" i="4"/>
  <c r="P28" i="4"/>
  <c r="P87" i="4"/>
  <c r="N39" i="9"/>
  <c r="O39" i="9"/>
  <c r="L39" i="9"/>
  <c r="N35" i="9"/>
  <c r="O35" i="9"/>
  <c r="N31" i="9"/>
  <c r="O31" i="9"/>
  <c r="L31" i="9"/>
  <c r="L27" i="9"/>
  <c r="O27" i="9"/>
  <c r="N27" i="9"/>
  <c r="L23" i="9"/>
  <c r="O23" i="9"/>
  <c r="N23" i="9"/>
  <c r="L19" i="9"/>
  <c r="O19" i="9"/>
  <c r="N19" i="9"/>
  <c r="L15" i="9"/>
  <c r="N17" i="7"/>
  <c r="L17" i="7"/>
  <c r="O17" i="7"/>
  <c r="O33" i="6"/>
  <c r="N33" i="6"/>
  <c r="L33" i="6"/>
  <c r="L25" i="6"/>
  <c r="O25" i="6"/>
  <c r="N25" i="6"/>
  <c r="O21" i="6"/>
  <c r="N21" i="6"/>
  <c r="L21" i="6"/>
  <c r="L17" i="6"/>
  <c r="O17" i="6"/>
  <c r="N17" i="6"/>
  <c r="O15" i="6"/>
  <c r="N15" i="6"/>
  <c r="L15" i="6"/>
  <c r="M15" i="9"/>
  <c r="M31" i="9"/>
  <c r="P31" i="9" s="1"/>
  <c r="M27" i="9"/>
  <c r="M23" i="9"/>
  <c r="M35" i="9"/>
  <c r="M39" i="9"/>
  <c r="M17" i="7"/>
  <c r="M21" i="4"/>
  <c r="M25" i="4"/>
  <c r="K27" i="4"/>
  <c r="M48" i="4"/>
  <c r="P48" i="4" s="1"/>
  <c r="M53" i="4"/>
  <c r="P53" i="4" s="1"/>
  <c r="K55" i="4"/>
  <c r="M79" i="4"/>
  <c r="M83" i="4"/>
  <c r="K86" i="4"/>
  <c r="M88" i="4"/>
  <c r="M36" i="5"/>
  <c r="P36" i="5" s="1"/>
  <c r="K36" i="5"/>
  <c r="M17" i="4"/>
  <c r="P17" i="4" s="1"/>
  <c r="M22" i="4"/>
  <c r="M32" i="4"/>
  <c r="P32" i="4" s="1"/>
  <c r="M36" i="4"/>
  <c r="M40" i="4"/>
  <c r="M49" i="4"/>
  <c r="M57" i="4"/>
  <c r="M61" i="4"/>
  <c r="M65" i="4"/>
  <c r="P65" i="4" s="1"/>
  <c r="M69" i="4"/>
  <c r="M75" i="4"/>
  <c r="M22" i="5"/>
  <c r="P22" i="5" s="1"/>
  <c r="K22" i="5"/>
  <c r="M26" i="5"/>
  <c r="P26" i="5" s="1"/>
  <c r="K26" i="5"/>
  <c r="K31" i="4"/>
  <c r="M32" i="5"/>
  <c r="P32" i="5" s="1"/>
  <c r="K32" i="5"/>
  <c r="K19" i="5"/>
  <c r="K23" i="5"/>
  <c r="K27" i="5"/>
  <c r="K33" i="5"/>
  <c r="M19" i="9"/>
  <c r="K19" i="9"/>
  <c r="M28" i="9"/>
  <c r="K28" i="9"/>
  <c r="K33" i="9"/>
  <c r="M33" i="9"/>
  <c r="K31" i="9"/>
  <c r="K39" i="9"/>
  <c r="M17" i="9"/>
  <c r="M37" i="9"/>
  <c r="M18" i="6"/>
  <c r="K18" i="6"/>
  <c r="M22" i="6"/>
  <c r="K22" i="6"/>
  <c r="M26" i="6"/>
  <c r="K26" i="6"/>
  <c r="M34" i="6"/>
  <c r="P34" i="6" s="1"/>
  <c r="K34" i="6"/>
  <c r="M14" i="4"/>
  <c r="P14" i="4" s="1"/>
  <c r="N37" i="5"/>
  <c r="G17" i="2" s="1"/>
  <c r="P29" i="4"/>
  <c r="P78" i="4"/>
  <c r="N14" i="9"/>
  <c r="L14" i="9"/>
  <c r="L43" i="9" s="1"/>
  <c r="M14" i="9"/>
  <c r="N38" i="9"/>
  <c r="L38" i="9"/>
  <c r="O34" i="9"/>
  <c r="N34" i="9"/>
  <c r="L34" i="9"/>
  <c r="O30" i="9"/>
  <c r="N30" i="9"/>
  <c r="O26" i="9"/>
  <c r="N26" i="9"/>
  <c r="O22" i="9"/>
  <c r="N22" i="9"/>
  <c r="L22" i="9"/>
  <c r="O18" i="9"/>
  <c r="N18" i="9"/>
  <c r="L16" i="7"/>
  <c r="N16" i="7"/>
  <c r="O16" i="7"/>
  <c r="L28" i="6"/>
  <c r="N28" i="6"/>
  <c r="M28" i="6"/>
  <c r="M24" i="6"/>
  <c r="L24" i="6"/>
  <c r="O24" i="6"/>
  <c r="N24" i="6"/>
  <c r="M20" i="6"/>
  <c r="L20" i="6"/>
  <c r="O20" i="6"/>
  <c r="N20" i="6"/>
  <c r="M16" i="6"/>
  <c r="L16" i="6"/>
  <c r="O16" i="6"/>
  <c r="N16" i="6"/>
  <c r="M30" i="9"/>
  <c r="M18" i="9"/>
  <c r="M22" i="9"/>
  <c r="M26" i="9"/>
  <c r="M16" i="7"/>
  <c r="K14" i="6"/>
  <c r="M14" i="6"/>
  <c r="L37" i="5"/>
  <c r="I17" i="2" s="1"/>
  <c r="P83" i="4"/>
  <c r="P37" i="4"/>
  <c r="P18" i="7"/>
  <c r="O14" i="7"/>
  <c r="M15" i="5"/>
  <c r="M18" i="5"/>
  <c r="M21" i="5"/>
  <c r="P21" i="5" s="1"/>
  <c r="M25" i="5"/>
  <c r="M28" i="5"/>
  <c r="M31" i="5"/>
  <c r="M35" i="5"/>
  <c r="K18" i="9"/>
  <c r="K34" i="9"/>
  <c r="M29" i="9"/>
  <c r="M25" i="9"/>
  <c r="K26" i="9"/>
  <c r="M41" i="9"/>
  <c r="K19" i="7"/>
  <c r="K14" i="7"/>
  <c r="M14" i="7"/>
  <c r="M15" i="7"/>
  <c r="P15" i="7" s="1"/>
  <c r="K15" i="7"/>
  <c r="M15" i="6"/>
  <c r="K15" i="6"/>
  <c r="M17" i="6"/>
  <c r="K17" i="6"/>
  <c r="M21" i="6"/>
  <c r="K21" i="6"/>
  <c r="M33" i="6"/>
  <c r="K33" i="6"/>
  <c r="M25" i="6"/>
  <c r="K25" i="6"/>
  <c r="N94" i="4"/>
  <c r="G16" i="2" s="1"/>
  <c r="K16" i="4"/>
  <c r="K19" i="4"/>
  <c r="K26" i="4"/>
  <c r="K54" i="4"/>
  <c r="K58" i="4"/>
  <c r="K62" i="4"/>
  <c r="K70" i="4"/>
  <c r="M84" i="4"/>
  <c r="K85" i="4"/>
  <c r="M92" i="4"/>
  <c r="K93" i="4"/>
  <c r="K15" i="4"/>
  <c r="K30" i="4"/>
  <c r="K34" i="4"/>
  <c r="K38" i="4"/>
  <c r="K46" i="4"/>
  <c r="K50" i="4"/>
  <c r="K66" i="4"/>
  <c r="K76" i="4"/>
  <c r="K80" i="4"/>
  <c r="P85" i="4"/>
  <c r="L94" i="4"/>
  <c r="I16" i="2" s="1"/>
  <c r="P50" i="4" l="1"/>
  <c r="P27" i="4"/>
  <c r="P31" i="4"/>
  <c r="P39" i="4"/>
  <c r="N43" i="9"/>
  <c r="P81" i="4"/>
  <c r="P70" i="4"/>
  <c r="P55" i="4"/>
  <c r="P38" i="4"/>
  <c r="P80" i="4"/>
  <c r="P71" i="4"/>
  <c r="P54" i="4"/>
  <c r="P75" i="4"/>
  <c r="P24" i="5"/>
  <c r="P60" i="4"/>
  <c r="P92" i="4"/>
  <c r="P93" i="4"/>
  <c r="P30" i="4"/>
  <c r="P79" i="4"/>
  <c r="P52" i="4"/>
  <c r="P84" i="4"/>
  <c r="P69" i="4"/>
  <c r="P88" i="4"/>
  <c r="P82" i="4"/>
  <c r="P34" i="4"/>
  <c r="P23" i="4"/>
  <c r="P61" i="4"/>
  <c r="P36" i="4"/>
  <c r="P49" i="4"/>
  <c r="P22" i="4"/>
  <c r="P25" i="4"/>
  <c r="P32" i="9"/>
  <c r="P20" i="9"/>
  <c r="P28" i="9"/>
  <c r="P33" i="6"/>
  <c r="P14" i="6"/>
  <c r="P17" i="6"/>
  <c r="P25" i="6"/>
  <c r="P21" i="6"/>
  <c r="P26" i="6"/>
  <c r="P15" i="6"/>
  <c r="P15" i="5"/>
  <c r="P23" i="5"/>
  <c r="P28" i="5"/>
  <c r="P25" i="5"/>
  <c r="P35" i="5"/>
  <c r="P18" i="5"/>
  <c r="P31" i="5"/>
  <c r="P27" i="5"/>
  <c r="P19" i="5"/>
  <c r="P33" i="5"/>
  <c r="P24" i="9"/>
  <c r="O89" i="4"/>
  <c r="P89" i="4" s="1"/>
  <c r="K89" i="4"/>
  <c r="P21" i="4"/>
  <c r="P40" i="4"/>
  <c r="P57" i="4"/>
  <c r="P19" i="6"/>
  <c r="P23" i="6"/>
  <c r="K28" i="6"/>
  <c r="O28" i="6"/>
  <c r="P28" i="6" s="1"/>
  <c r="P38" i="9"/>
  <c r="P22" i="6"/>
  <c r="O20" i="4"/>
  <c r="P20" i="4" s="1"/>
  <c r="K20" i="4"/>
  <c r="P33" i="9"/>
  <c r="O90" i="4"/>
  <c r="P90" i="4" s="1"/>
  <c r="K90" i="4"/>
  <c r="P19" i="7"/>
  <c r="P22" i="9"/>
  <c r="P30" i="9"/>
  <c r="N35" i="6"/>
  <c r="G18" i="2" s="1"/>
  <c r="K15" i="9"/>
  <c r="O15" i="9"/>
  <c r="P15" i="9" s="1"/>
  <c r="P39" i="9"/>
  <c r="K39" i="4"/>
  <c r="K71" i="4"/>
  <c r="O41" i="9"/>
  <c r="P41" i="9" s="1"/>
  <c r="K63" i="4"/>
  <c r="L35" i="6"/>
  <c r="I18" i="2" s="1"/>
  <c r="K77" i="4"/>
  <c r="P24" i="6"/>
  <c r="K17" i="9"/>
  <c r="O17" i="9"/>
  <c r="P17" i="9" s="1"/>
  <c r="K29" i="9"/>
  <c r="O29" i="9"/>
  <c r="P29" i="9" s="1"/>
  <c r="K81" i="4"/>
  <c r="O37" i="9"/>
  <c r="P37" i="9" s="1"/>
  <c r="P18" i="9"/>
  <c r="O21" i="9"/>
  <c r="P21" i="9" s="1"/>
  <c r="K87" i="4"/>
  <c r="K25" i="9"/>
  <c r="O25" i="9"/>
  <c r="P25" i="9" s="1"/>
  <c r="K25" i="5"/>
  <c r="K40" i="4"/>
  <c r="K75" i="4"/>
  <c r="K23" i="4"/>
  <c r="K65" i="4"/>
  <c r="K22" i="4"/>
  <c r="K48" i="4"/>
  <c r="K83" i="4"/>
  <c r="K49" i="4"/>
  <c r="K84" i="4"/>
  <c r="K79" i="4"/>
  <c r="K57" i="4"/>
  <c r="K61" i="4"/>
  <c r="K60" i="4"/>
  <c r="K20" i="5"/>
  <c r="K18" i="5"/>
  <c r="P16" i="6"/>
  <c r="N20" i="7"/>
  <c r="G19" i="2" s="1"/>
  <c r="L20" i="7"/>
  <c r="I19" i="2" s="1"/>
  <c r="I20" i="2"/>
  <c r="P17" i="7"/>
  <c r="P14" i="9"/>
  <c r="P18" i="6"/>
  <c r="K64" i="4"/>
  <c r="K28" i="5"/>
  <c r="K92" i="4"/>
  <c r="K78" i="4"/>
  <c r="K35" i="5"/>
  <c r="P27" i="6"/>
  <c r="K27" i="6"/>
  <c r="K24" i="9"/>
  <c r="K17" i="5"/>
  <c r="K69" i="4"/>
  <c r="K88" i="4"/>
  <c r="K29" i="4"/>
  <c r="O59" i="4"/>
  <c r="P59" i="4" s="1"/>
  <c r="K59" i="4"/>
  <c r="K37" i="4"/>
  <c r="K28" i="4"/>
  <c r="K18" i="4"/>
  <c r="K45" i="4"/>
  <c r="K52" i="4"/>
  <c r="O40" i="9"/>
  <c r="P40" i="9" s="1"/>
  <c r="K40" i="9"/>
  <c r="K24" i="4"/>
  <c r="K91" i="4"/>
  <c r="K33" i="4"/>
  <c r="K30" i="5"/>
  <c r="K15" i="5"/>
  <c r="K53" i="4"/>
  <c r="K32" i="4"/>
  <c r="K24" i="5"/>
  <c r="K21" i="5"/>
  <c r="K82" i="4"/>
  <c r="G20" i="2"/>
  <c r="K20" i="9"/>
  <c r="K34" i="5"/>
  <c r="K31" i="5"/>
  <c r="O72" i="4"/>
  <c r="P72" i="4" s="1"/>
  <c r="K72" i="4"/>
  <c r="K67" i="4"/>
  <c r="O67" i="4"/>
  <c r="P67" i="4" s="1"/>
  <c r="K51" i="4"/>
  <c r="O51" i="4"/>
  <c r="P51" i="4" s="1"/>
  <c r="K36" i="4"/>
  <c r="K25" i="4"/>
  <c r="K17" i="4"/>
  <c r="K21" i="4"/>
  <c r="O36" i="9"/>
  <c r="P36" i="9" s="1"/>
  <c r="K36" i="9"/>
  <c r="O16" i="9"/>
  <c r="K16" i="9"/>
  <c r="O47" i="4"/>
  <c r="P47" i="4" s="1"/>
  <c r="K47" i="4"/>
  <c r="O35" i="4"/>
  <c r="K35" i="4"/>
  <c r="K68" i="4"/>
  <c r="P35" i="9"/>
  <c r="P19" i="9"/>
  <c r="K14" i="5"/>
  <c r="P23" i="9"/>
  <c r="P34" i="9"/>
  <c r="P27" i="9"/>
  <c r="P16" i="7"/>
  <c r="P26" i="9"/>
  <c r="P20" i="6"/>
  <c r="M20" i="7"/>
  <c r="F19" i="2" s="1"/>
  <c r="P14" i="7"/>
  <c r="M43" i="9"/>
  <c r="F20" i="2" s="1"/>
  <c r="M35" i="6"/>
  <c r="F18" i="2" s="1"/>
  <c r="M37" i="5"/>
  <c r="F17" i="2" s="1"/>
  <c r="M94" i="4"/>
  <c r="F16" i="2" s="1"/>
  <c r="O43" i="9" l="1"/>
  <c r="O20" i="7"/>
  <c r="H19" i="2" s="1"/>
  <c r="P35" i="4"/>
  <c r="P94" i="4" s="1"/>
  <c r="E16" i="2" s="1"/>
  <c r="A16" i="2" s="1"/>
  <c r="O94" i="4"/>
  <c r="H16" i="2" s="1"/>
  <c r="P16" i="9"/>
  <c r="O35" i="6"/>
  <c r="H18" i="2" s="1"/>
  <c r="O37" i="5"/>
  <c r="H17" i="2" s="1"/>
  <c r="P37" i="5"/>
  <c r="E17" i="2" s="1"/>
  <c r="A17" i="2" s="1"/>
  <c r="P20" i="7"/>
  <c r="E19" i="2" s="1"/>
  <c r="A19" i="2" s="1"/>
  <c r="P35" i="6"/>
  <c r="N9" i="6" s="1"/>
  <c r="B16" i="2" l="1"/>
  <c r="D1" i="4"/>
  <c r="B17" i="2"/>
  <c r="D1" i="5"/>
  <c r="B19" i="2"/>
  <c r="D1" i="7"/>
  <c r="N9" i="4"/>
  <c r="H20" i="2"/>
  <c r="P43" i="9"/>
  <c r="N9" i="9" s="1"/>
  <c r="E18" i="2"/>
  <c r="A18" i="2" s="1"/>
  <c r="N9" i="5"/>
  <c r="N9" i="7"/>
  <c r="B18" i="2" l="1"/>
  <c r="D1" i="6"/>
  <c r="E20" i="2"/>
  <c r="A20" i="2" s="1"/>
  <c r="B20" i="2" l="1"/>
  <c r="D1" i="9"/>
  <c r="H14" i="3"/>
  <c r="N28" i="3"/>
  <c r="L28" i="3"/>
  <c r="H28" i="3"/>
  <c r="N24" i="3"/>
  <c r="L24" i="3"/>
  <c r="H24" i="3"/>
  <c r="N23" i="3"/>
  <c r="L23" i="3"/>
  <c r="H23" i="3"/>
  <c r="N22" i="3"/>
  <c r="L22" i="3"/>
  <c r="H22" i="3"/>
  <c r="N21" i="3"/>
  <c r="L21" i="3"/>
  <c r="H21" i="3"/>
  <c r="N19" i="3"/>
  <c r="L19" i="3"/>
  <c r="H19" i="3"/>
  <c r="N18" i="3"/>
  <c r="L18" i="3"/>
  <c r="H18" i="3"/>
  <c r="N17" i="3"/>
  <c r="L17" i="3"/>
  <c r="H17" i="3"/>
  <c r="N16" i="3"/>
  <c r="L16" i="3"/>
  <c r="H16" i="3"/>
  <c r="N15" i="3"/>
  <c r="L15" i="3"/>
  <c r="H15" i="3"/>
  <c r="N14" i="3"/>
  <c r="M14" i="3"/>
  <c r="L14" i="3"/>
  <c r="O15" i="3" l="1"/>
  <c r="M16" i="3"/>
  <c r="O16" i="3"/>
  <c r="M17" i="3"/>
  <c r="O17" i="3"/>
  <c r="O18" i="3"/>
  <c r="O19" i="3"/>
  <c r="M21" i="3"/>
  <c r="O21" i="3"/>
  <c r="O22" i="3"/>
  <c r="O23" i="3"/>
  <c r="M24" i="3"/>
  <c r="O24" i="3"/>
  <c r="M28" i="3"/>
  <c r="O28" i="3"/>
  <c r="O14" i="3"/>
  <c r="P14" i="3" s="1"/>
  <c r="M18" i="3"/>
  <c r="M22" i="3"/>
  <c r="L29" i="3"/>
  <c r="M15" i="3"/>
  <c r="M19" i="3"/>
  <c r="M23" i="3"/>
  <c r="N29" i="3"/>
  <c r="P16" i="3" l="1"/>
  <c r="P18" i="3"/>
  <c r="P21" i="3"/>
  <c r="P22" i="3"/>
  <c r="P28" i="3"/>
  <c r="P17" i="3"/>
  <c r="P24" i="3"/>
  <c r="K17" i="3"/>
  <c r="K28" i="3"/>
  <c r="P15" i="3"/>
  <c r="P23" i="3"/>
  <c r="P19" i="3"/>
  <c r="G15" i="2"/>
  <c r="K21" i="3"/>
  <c r="K16" i="3"/>
  <c r="K24" i="3"/>
  <c r="K23" i="3"/>
  <c r="K19" i="3"/>
  <c r="K15" i="3"/>
  <c r="K22" i="3"/>
  <c r="K18" i="3"/>
  <c r="K14" i="3"/>
  <c r="I15" i="2"/>
  <c r="M29" i="3"/>
  <c r="P29" i="3" l="1"/>
  <c r="O29" i="3"/>
  <c r="F15" i="2"/>
  <c r="H15" i="2" l="1"/>
  <c r="N9" i="3"/>
  <c r="E15" i="2"/>
  <c r="A15" i="2" s="1"/>
  <c r="B15" i="2" l="1"/>
  <c r="D1" i="3"/>
  <c r="I21" i="2"/>
  <c r="H21" i="2"/>
  <c r="G21" i="2"/>
  <c r="F21" i="2"/>
  <c r="E21" i="2"/>
  <c r="E24" i="2" s="1"/>
  <c r="D11" i="2" l="1"/>
  <c r="E22" i="2"/>
  <c r="E23" i="2" s="1"/>
  <c r="E25" i="2" l="1"/>
  <c r="E27" i="2" s="1"/>
  <c r="D10" i="2" l="1"/>
  <c r="C19" i="1"/>
  <c r="C26" i="1" s="1"/>
  <c r="C28" i="1" s="1"/>
</calcChain>
</file>

<file path=xl/sharedStrings.xml><?xml version="1.0" encoding="utf-8"?>
<sst xmlns="http://schemas.openxmlformats.org/spreadsheetml/2006/main" count="613" uniqueCount="242">
  <si>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</si>
  <si>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</si>
  <si>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</si>
  <si>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</si>
  <si>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</si>
  <si>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</si>
  <si>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</si>
  <si>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</si>
  <si>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</si>
  <si>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</si>
  <si>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</si>
  <si>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</si>
  <si>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</si>
  <si>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</si>
  <si>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</si>
  <si>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</si>
  <si>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</si>
  <si>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</si>
  <si>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</si>
  <si>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</si>
  <si>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</si>
  <si>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</si>
  <si>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</si>
  <si>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</si>
  <si>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</si>
  <si>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</si>
  <si>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</si>
  <si>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</si>
  <si>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</si>
  <si>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</si>
  <si>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</si>
  <si>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</si>
  <si>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</si>
  <si>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</si>
  <si>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</si>
  <si>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</si>
  <si>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</si>
  <si>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</si>
  <si>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</si>
  <si>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</si>
  <si>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</si>
  <si>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</si>
  <si>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</si>
  <si>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</si>
  <si>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</si>
  <si>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</si>
  <si>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</si>
  <si>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</si>
  <si>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</si>
  <si>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</si>
  <si>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</si>
  <si>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</si>
  <si>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</si>
  <si>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</si>
  <si>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</si>
  <si>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Daudzdzīvokļu dzīvojamās mājas atjaunošana</t>
  </si>
  <si>
    <t>Daudzdzīvokļu dzīvojamā māja</t>
  </si>
  <si>
    <t>Slimnīcas iela 9, Liepāja</t>
  </si>
  <si>
    <t>3-8/577</t>
  </si>
  <si>
    <t>Daudzdzīvokļu dzīvojamās mājas Slimnīcas ielā 9, Liepājā, energoefektivitātes paaugstināšanas pasākumi</t>
  </si>
  <si>
    <t>Ievērībai!</t>
  </si>
  <si>
    <t>Pretendents ir tiesīgs izmantot tikai Pasūtītāja pievienoto būvizmaksu noteikšanas tāmes veidni.</t>
  </si>
  <si>
    <t>Piezīme:</t>
  </si>
  <si>
    <t>• Siltināšanas un apmešanas darbi veicami saskaņā ar ETAG 004 „Eiropas tehniskā apstiprinājuma pamatnostādne ārējās siltumizolācijas sistēmām un
 apmetumam”.</t>
  </si>
  <si>
    <t xml:space="preserve">• Visiem būvmateriāliem jābūt marķētiem ar CE zīmi. </t>
  </si>
  <si>
    <t>Finanšu rezerve</t>
  </si>
  <si>
    <t>Kopā ar finanšu rezervi</t>
  </si>
  <si>
    <t>tm</t>
  </si>
  <si>
    <t>Būvizkārtnes izgatavošana un uzstādīšana</t>
  </si>
  <si>
    <t>gab</t>
  </si>
  <si>
    <t>Brīdinājuma zīmju uzstādīšana</t>
  </si>
  <si>
    <t>kompl</t>
  </si>
  <si>
    <t>Strādnieku sadzīves vagoniņš 10,00 m2</t>
  </si>
  <si>
    <t>Slēgta instrumentu noliktava varoniņš 10,00 m2</t>
  </si>
  <si>
    <t>BIO tualete</t>
  </si>
  <si>
    <t>Būvgružu konteineri</t>
  </si>
  <si>
    <t>Kravas pacēlāji</t>
  </si>
  <si>
    <t>Sastatņu montāža, demontāža, noma</t>
  </si>
  <si>
    <t>m2</t>
  </si>
  <si>
    <t>Tīkls sastatnēm</t>
  </si>
  <si>
    <t>Gājēju tuneļa izbūve pie ieejām ēkas rietumu fasādē</t>
  </si>
  <si>
    <t>Fasāde un cokols</t>
  </si>
  <si>
    <t>DEMONTĀŽA</t>
  </si>
  <si>
    <t>Betona lietus ūdens novadjoslas demontāža pa ēkas perimetru pamatu siltinājuma izbūvei</t>
  </si>
  <si>
    <t>t.m.</t>
  </si>
  <si>
    <t>Nojumju konstrukcijas attīrīšana pie ieejām ēkas austrumu fasādē (jumta attīrīšana no gružiem, sūnām un tamlīdzīgi)</t>
  </si>
  <si>
    <t>Ēkas numura zīmes demontāža</t>
  </si>
  <si>
    <t>Karoga turētāja demontāža</t>
  </si>
  <si>
    <t>Apgaismes ķermeņu demontāža pie ieejām ēkas kāpņu telpās</t>
  </si>
  <si>
    <t>Lodžiju aizstikojumu demontāža saudzējošām metodēm (aizstiklojuma konstrukcija nododama attiecīgo dzīvokļu īpašniekiem)</t>
  </si>
  <si>
    <t>Satelīta antenu demontāša saudzējošām metodēm (demontētās satelīta antenas nododamas attiecīgo dzīvokļu īpašniekiem)</t>
  </si>
  <si>
    <t>Fasāžu attīrīšana no nevajadzīgajiem vadiem, kronšteiniem un tamlīdzīgiem elementiem</t>
  </si>
  <si>
    <t>obj.</t>
  </si>
  <si>
    <t>FASĀŽU SILTINĀŠANA (atbilstoši ETAG 004 prasībām)</t>
  </si>
  <si>
    <t>Pagraba stāvs</t>
  </si>
  <si>
    <t>Pamatu atrakšana pa visu ēkas perimetru hidroizolācijas un siltuma izolācijas izveidošanai (nogāzes leņķis ne stāvāks par 60 grādiem)</t>
  </si>
  <si>
    <t>m3</t>
  </si>
  <si>
    <t>Pamatu attīrīšana no augsnes paliekām (pamatu daļa zem teritorijas seguma līmeņa)</t>
  </si>
  <si>
    <t>Cokola attīrīšana no bojātā un atslāņotā betona daļām (pamatu virszemes daļa)</t>
  </si>
  <si>
    <t>Pamatu betona plātņu un ķieģeļu mūra remonts (izšuvošana, plaisu aizdarīšana ar speciālu šim nolūkam paredzētu remontjavu, pamatu virsmas izlīdzināšana)</t>
  </si>
  <si>
    <t>Vertikālās hidroizolācijas izveidošana pa visu ēkas pagraba ārsienu parimetru visā pagraba ārsienu augstumā</t>
  </si>
  <si>
    <t>līmjava</t>
  </si>
  <si>
    <t>kg</t>
  </si>
  <si>
    <t>Atrakto pamatu aizbēršana (grunts blietējamā slāņa biezums 15-20 cm, blietējums veicams līdz blīvumam 0,98)</t>
  </si>
  <si>
    <t>Zemapmetuma stūra profilu montāža cokola stūriem, pagraba logu un durvju ailēm</t>
  </si>
  <si>
    <t>Zemapmetuma armējošā stiklašķiedras sieta iestrāde uz ēkas cokola virszemes daļas, gruntēšana, apmešana ar minerālo apmetumu (gluds), krāsošana ar fasādes krāsu uz silikona bāzes (tajā skaitā lodžiju sadalošās sienas,  logu un durvju aiļu biezumi)</t>
  </si>
  <si>
    <t>stiklašķiedras siets</t>
  </si>
  <si>
    <t xml:space="preserve">grunts </t>
  </si>
  <si>
    <t>l</t>
  </si>
  <si>
    <t>minerālapmetums</t>
  </si>
  <si>
    <t>krāsa</t>
  </si>
  <si>
    <t>Dzīvojamie stāvi</t>
  </si>
  <si>
    <t>Paneļu šuvju attīrīšana no sasaisti zaudējušās javas, izšuvošana un šuvju hermetizācija. Lokālo paneļu izlūzumu un mikroplaisu aizdarīšana ar šim nolūkam paredzētu remontjavu (t.sk. lodžijas sadalošās starpsienas)</t>
  </si>
  <si>
    <t xml:space="preserve">dībeļi </t>
  </si>
  <si>
    <t>dekoratīvais apmetums (graudu lielums 2,50 mm)</t>
  </si>
  <si>
    <t>FASĀŽU DETAĻAS, ELEMENTI</t>
  </si>
  <si>
    <t>Demontētās numura zīmes uzstādīšana</t>
  </si>
  <si>
    <t>Jauna karoga turētāja uzstādīšana</t>
  </si>
  <si>
    <t xml:space="preserve">Jaunu apgaismes ķermeņu montāža pie ieejām kāpņu telpās </t>
  </si>
  <si>
    <t>Lodžiju atjaunošana</t>
  </si>
  <si>
    <t>Rūpnieciski krāsota skārda lāseņa izgatavošana un montāža lodžijas grīdas konstrukcijas malai, platums 150 mm (platumu precizēt būvdarbu gaitā atbilstoši katras lodžijas konstrukcijai)</t>
  </si>
  <si>
    <t>Rūpnieciski krāsota skārda lāseņa izgatavošana un montāža lodžijas margas konstrukcijas augšējai malai un galiem, platums 100 mm (platumu precizēt būvdarbu gaitā atbilstoši katras lodžijas konstrukcijai)</t>
  </si>
  <si>
    <t xml:space="preserve">Krāsota koka roku balsta 50x70 mm izgatavošana un montāža lodžijas margām </t>
  </si>
  <si>
    <t>gab.</t>
  </si>
  <si>
    <t>Ieejas nojumes remonts</t>
  </si>
  <si>
    <t>Esošā jumtiņu seguma demontāža, jumtiņu attīrīšana no bojātā un atslāņotā betona daļām</t>
  </si>
  <si>
    <t>Jumtiņu remonts</t>
  </si>
  <si>
    <t xml:space="preserve">Bitumena ruļļu materiāla seguma ielāšana </t>
  </si>
  <si>
    <t xml:space="preserve">Nojumju malu apdare ar rūpnieciski krāsotu skārdu, lāseņa izveidošana </t>
  </si>
  <si>
    <t xml:space="preserve">Rūpnieciski krāsota skārda lietus ūdens teknes izgatavošana un montāža gar nojumes priekšējo malu </t>
  </si>
  <si>
    <t>Logi, durvis, restes</t>
  </si>
  <si>
    <t>Pagraba logu metāla vairogu demontāža</t>
  </si>
  <si>
    <t>Skārda palodžu demontāža 1. - 5. stāva dzīvokļu logiem un kāpņu telpu logiem (neatbilst fasāžu siltuma izolācijas biezumam)</t>
  </si>
  <si>
    <t>Bēniņu lūku demontāža 800x800 mm</t>
  </si>
  <si>
    <t>LOGI, PALODZES</t>
  </si>
  <si>
    <t xml:space="preserve">Atveru izveidošana pagraba ārsienās D150 mm (izurbt) pagraba ventilēšanas nodrošināšanai </t>
  </si>
  <si>
    <t>Rūpnieciski krāsotu manuāli regulējamu metāla restu D200 mm montāža pagraba stāva telpu vēdināšanai.</t>
  </si>
  <si>
    <t>Logu ailu daļēja piemūrēšana ar vieglbetona blokiem 200 mm biezumā (ailes apakšējā daļa) 6 gab.</t>
  </si>
  <si>
    <t>Logu LG-3 izgatavošana un montāža. Ailes izmērs 1200x800(h) mm, kārbas izmērs 1180x780(h) mm. PVC rāmis, krāsa balta. Dubultā stikla pakete ar 90% argona pildījumu, stikla pakete ar "termix" līsti. Konstrukcijas siltumcaurlaidība U≤ 1,30 W/m2K. Vērtne verama, atgāžama, ventilācija atgāšanas pozicijā ar rokturi 45° leņķī. Tvaika izolējoša lenta pa loga iekšējo perimetru. Hidroizolējoša lenta pa loga ārējo perimetru.</t>
  </si>
  <si>
    <t>Rūpnieciski krāsota skārda palodžu montāža pagraba stāva logiem (platums 100 mm), krāsa RR31. Palodžu platumu precizēt pēc logu iebūves un fasādes siltuma izolācijas izbūves.</t>
  </si>
  <si>
    <t>Pagraba logu betona gaismas šahtu remonts (attīrīšana, špaktelēšana, slīpēsana, krāsošana)</t>
  </si>
  <si>
    <t>Rūpnieciski krāsota skārda palodžu montāža dzīvokļu un kāpņu telpu logiem, platums 300 mm, palodzes pārkare sienai ne mazāk kā 50 mm, krāsa RR31. Palodžu platumu precizēt būvdarbu gaitā pēc fasāžu siltuma izolācijas izbūves.</t>
  </si>
  <si>
    <t>BĒNIŅI</t>
  </si>
  <si>
    <t>Siltinātu bēniņu lūku montāža no kāpņu telpas uz bēniņiem, Uw≤ 1,500 W/(m2K), ugunsnoturība EI30</t>
  </si>
  <si>
    <t>siltināta, slēdzama, ugunsdroša bēņiņu lūka 800 x 800 mm</t>
  </si>
  <si>
    <t>brusas 50x510 (h) mm pa bēniņu lūkas perimetru siltuma izolācijas nostiprināšanai pie lūkas atvēruma</t>
  </si>
  <si>
    <t xml:space="preserve">Atveru izveidošana bēniņu ārsienu paneļos D150 mm (izurbt) bēniņu ventilēšanas nodrošināšanai </t>
  </si>
  <si>
    <t>Rūpnieciski krāsotu metāla restu montāža atverēm bēniņu ārsienu paneļos (pēc ārsienu siltināšanas), D150 mm</t>
  </si>
  <si>
    <t>Bēniņi, jumts</t>
  </si>
  <si>
    <t xml:space="preserve">Bēniņu attīrīšana no gružiem, bojātās un atslāņotās cementa javas savilcējkārtas </t>
  </si>
  <si>
    <t>Parapeta skārda nosegu demontāža (neatbilst projektētajam siltuma izolācijas biezumam)</t>
  </si>
  <si>
    <t>Piektā stāva lodžiju jumtu attīrīšana no sūnām, gružiem un tamlīdzīgi</t>
  </si>
  <si>
    <t>Apkalpošanas laipas izbūve virs siltuma izolācijas bēniņu telpas apkalpošanai, laipas platums 0.60 m</t>
  </si>
  <si>
    <t>brusas 75 x 250 mm</t>
  </si>
  <si>
    <t>dēļu klājs t=25 mm</t>
  </si>
  <si>
    <t>naglas, stiprinājumi</t>
  </si>
  <si>
    <t>JUMTS</t>
  </si>
  <si>
    <t>Rūpnieciski krāsota skārda parapeta nosega izgatavošana un montāža, platums 1.20 m (platumu precizēt pēc fasāžu siltuma izolācijas izbūves), krāsa RR31</t>
  </si>
  <si>
    <t>Rūpnieciski krāsota skārda lāseņa izgatavošana un montāža jumta malai siltuma izolācijas nosegšanai (fasādēm asīs A, B, C, D), lāseņa platums 300 mm (platumu precizēt pēc fasādes siltuma izolācijas izbūves)</t>
  </si>
  <si>
    <t>Rūpnieciski izgatavotu jumta margu montāža pa jumta perimetru</t>
  </si>
  <si>
    <t>Bitumena ruļļu materiāla seguma ieklāša (2 kārtas) jumtam virs 5. stāva lodžijām, tsk. pieslēgums sienas vertikālajai plaknei</t>
  </si>
  <si>
    <t>Rūpnieciski krāsota skārda lāseņa izgatavošana un montāža jumta daļai virs 5. stāva lodžijām, skārda lāseņa platums 300 mm (platumu precizēt pēc fasādes siltuma izolācijas izbūves)</t>
  </si>
  <si>
    <t>Pagraba pārseguma plātņu remonts (attīrīšana no bojātā un atslāņotā betona, armatūru pretkorozijas apstrāde, paneļa remonts ar speciālu šim nolūkam paredzētu remontjavu). Paneļu šuvju hermetizēšana.</t>
  </si>
  <si>
    <t>Apgaismes ķermeņu demontāža saudzējošam metodēm pārseguma siltuma izolācijas izbūves nodrošināšanai. Elektroinstalācijas remonts. Demontēto apgaismes ķermeņu montāža pēc pagraba pārseguma siltuma izolācijas izbūves.</t>
  </si>
  <si>
    <t>Šķūnīšu koka starpsienu daļu demontāža (augšējo galu nozāģēšana nodrošinot starpsienu stabilitāti) pagraba grestu siltināšanas izbūves nodrošināšanai</t>
  </si>
  <si>
    <t>Pagrabs</t>
  </si>
  <si>
    <t>Apkure, ventilācija</t>
  </si>
  <si>
    <t>Esošās apkures sistēmas demontāža un utilizācija</t>
  </si>
  <si>
    <t>objekts</t>
  </si>
  <si>
    <t>Pāreja 15x1/2"x90°</t>
  </si>
  <si>
    <t>Radiatora rokas regulators DN15</t>
  </si>
  <si>
    <t>Siltuma izmaksu sadalītājs ar distances nolasīšanu (ražotāju un modeli saskaņot ar apsaimniekotāju)</t>
  </si>
  <si>
    <t>Siltuma izmaksu sadalītājs ar distances nolasīšanu ar programmatūru (ražotāju un modeli saskaņot ar apsaimniekotāju)</t>
  </si>
  <si>
    <t>Kausējamā PPR caurule D75x12.5 mm ar šķiedru. Izolācija b=50 mm, λ≤0.038 W/mK</t>
  </si>
  <si>
    <t>m</t>
  </si>
  <si>
    <t>Kausējamā PPR caurule D63x10.5 mm ar šķiedru. Izolācija b=50 mm, λ≤0.038 W/mK</t>
  </si>
  <si>
    <t>Kausējamā PPR caurule D50x8.3 mm ar šķiedru. Izolācija b=50 mm, λ≤0.038 W/mK</t>
  </si>
  <si>
    <t>Kausējamā PPR caurule D40x6.7 mm ar šķiedru. Izolācija b=50 mm, λ≤0.038 W/mK</t>
  </si>
  <si>
    <t>Kausējamā PPR caurule D32x5.4 mm ar šķiedru. Izolācija b=50 mm, λ≤0.038 W/mK</t>
  </si>
  <si>
    <t>Kausējamā PPR caurule D25x4.2 mm ar šķiedru. Izolācija b=50 mm, λ≤0.038 W/mK</t>
  </si>
  <si>
    <t>Kausējamā PPR caurule D20x3.4 mm ar šķiedru. Izolācija b=50 mm, λ≤0.038 W/mK</t>
  </si>
  <si>
    <t>Kapara caurule D18 mm, izolācija b=50 mm, λ≤0.038 W/mK</t>
  </si>
  <si>
    <t>Kapara caurule D18 mm</t>
  </si>
  <si>
    <t>Kapara caurule D15 mm</t>
  </si>
  <si>
    <t>Savienojumu veidgabali</t>
  </si>
  <si>
    <t xml:space="preserve">Cauruļvadu stiprinājumi </t>
  </si>
  <si>
    <t>Caurumu izveidošana un aizdarināšana</t>
  </si>
  <si>
    <t>vieta</t>
  </si>
  <si>
    <t>Lodveida ventīlis DN40 mm</t>
  </si>
  <si>
    <t>Lodveida ventīlis DN32 mm</t>
  </si>
  <si>
    <t>Lodveida ventīlis DN25 mm</t>
  </si>
  <si>
    <t>Lodvaida ventīlis DN15 mm</t>
  </si>
  <si>
    <t>Balansējošais ventīlis DN15 mm</t>
  </si>
  <si>
    <t>Atgaisošanas mezgls</t>
  </si>
  <si>
    <t>Apkures sistēmas regulēšana</t>
  </si>
  <si>
    <t>Būvlaukuma uzturēšana</t>
  </si>
  <si>
    <t>Būvlaukuma nožogošana ar pagaidu nožogojumu ar vārtiem uz mobīlām pēdām. Nepieciešamo nožogojuma garumu precizē būvuzņēmējs darbu veikšanas projektā.</t>
  </si>
  <si>
    <t>Gala fasāžu siltināšana ar cietajām akmens vates plātnēm 150 mm biezumā, λ≤0.039 W/(mK). Materiālu patēriņa apjoms precizējams atbilstoši izvēlētās materiālu ražotājfirmas siltināšanas sistēmai saskaņā ar ETAG004.</t>
  </si>
  <si>
    <t>akmens vates plātnes, biezums 150 mm, λ≤0.039 W/(mK)</t>
  </si>
  <si>
    <t>akmens vates plātnes, biezums 30 mm, λ≤0.039 W/(mK)</t>
  </si>
  <si>
    <t>Zemapmetuma stūra profilu montāža ēkas stūros, logu un durvju ailēm</t>
  </si>
  <si>
    <t>Jumtiņu apakšējās plaknes un priekšējās malas siltināšana ar cietajām akmens vates plātnēm 100 mm biezumā, λ≤0.039 W/(mK). Materiālu patēriņa apjoms precizējams atbilstoši izvēlētās materiālu ražotājfirmas siltināšanas sistēmai saskaņā ar ETAG004.</t>
  </si>
  <si>
    <t>akmens vates plātnes, biezums 100 mm, λ≤0.039 W/(mK)</t>
  </si>
  <si>
    <t>Jumtiņu virsējās plaknes siltināšana ar cietajām akmens vates plātnēm 100 mm biezumā, λ≤0.039 W/(mK). Materiālu patēriņa apjoms precizējams atbilstoši izvēlētās materiālu ražotājfirmas siltināšanas sistēmai saskaņā ar ETAG004.</t>
  </si>
  <si>
    <t>Rūpnieciski krāsota skārda pieslēgums ieeju jumtiņa un sienas siltuma izolācijas slaiaduma vietā fasādes daļas pasargāšanai no samitrināšanas, skārda krāsa jumta tonī, platums 300 mm (platumu precizēt būvdarbu gaitā)</t>
  </si>
  <si>
    <t>Tvaika izolācijas ieklāšana zem siltuma izolācijas, tajā skaitā 0.40 m platā joslā vertikāli pa ārsienu perimetru</t>
  </si>
  <si>
    <t>Bēniņu pārseguma siltināšana ar beramo akmens vati 200 mm biezumā λ≤0,041 W/(mK), ņemot vērā 5% sēšanās koeficientu 210 mm</t>
  </si>
  <si>
    <t>Pagraba griestu siltināšana ar lamelēm 100 mm biezumā, λ≤ 0.038 W/(mK)</t>
  </si>
  <si>
    <t>siltuma izolācijas lameles 100 mm biezumā, λD≤ 0,038 W/(mK)</t>
  </si>
  <si>
    <t>Termo regulējošais vārsts DN15</t>
  </si>
  <si>
    <t>Termo galva ar savienojumu</t>
  </si>
  <si>
    <t>Atgaitas regulējošais vārsts DN15</t>
  </si>
  <si>
    <t>Gaisa pieplūdes vārsti dzīvokļu ārsienā virtuvē</t>
  </si>
  <si>
    <t>gb</t>
  </si>
  <si>
    <t>Austrumu un rietumu fasāžu siltināšana ar cietajām akmens vates plātnēm 100 mm biezumā, λ≤0.039 W/(mK), tajā skaitā 2. stāva grīdas plātnes apakšējā plakne virs ieejām. Materiālu patēriņa apjoms precizējams atbilstoši izvēlētās materiālu ražotājfirmas siltināšanas sistēmai saskaņā ar ETAG004.</t>
  </si>
  <si>
    <t>Jumta daļas siltināšana virs izvirzītajām dzīvojamo telpu daļām 5. stāva lodžiju līmenī</t>
  </si>
  <si>
    <t>tvaika izolācija</t>
  </si>
  <si>
    <t>Būvlaukuma ugunsdzēsības komplekts (ugunsdzēsības stends, ugunsdzēsības aparāti)</t>
  </si>
  <si>
    <t>Elektrības pieslēgums ar skaitītāju uz būvniecības laiku</t>
  </si>
  <si>
    <t>Ūdens pieslēgums ar skaitītāju uz būvniecības laiku</t>
  </si>
  <si>
    <t>Būvlaukuma apgaismojuma prožektori</t>
  </si>
  <si>
    <t>Ēkas cokola siltināšana ar mitruma izturīgu putupolistirolu λ≤0.037 W/(mK), biezums 50 mm visā pamatu augstumā</t>
  </si>
  <si>
    <t>mitruma izturīgas putupolistirola siiltuma izolācijas plātnes λ≤0.037 W/(mK), biezums 50 mm</t>
  </si>
  <si>
    <t>Logu un durvju aiļu siltināšana ar cietajām akmens vates plātnēm 20-30 mm biezumā (tajā skaitā logu ailes zem palodzēm), λ≤0.039 W/(mK). Materiālu patēriņa apjoms precizējams atbilstoši izvēlētās materiālu ražotājfirmas siltināšanas sistēmai saskaņā ar ETAG004.</t>
  </si>
  <si>
    <t>Lodžiju plātnes apakšējās plaknes konstrukcijas attīrīšana no esošās apdares, bojātā un atslāņotā betona, virsmas remonts ar speciālu, šim nolūkam paredzētu, remontjavu</t>
  </si>
  <si>
    <t>Lodžiju plātnes konstrukcijas apakšējās plaknes un priekšējās malas špaktelēšana, slīpēšana, krāsošana</t>
  </si>
  <si>
    <t>Nerūsoša metāla sliekšņa ar virsmas faktūru uzstādīšana visām lodžiju durvīm sliekšņa apdares pasargāšanai no mehāniskiem bojājumiem, platums 100 mm, garums 700 mm, biezums 5mm</t>
  </si>
  <si>
    <t>Lodžiju margu apšūšana ar rūpnieciski krāsotām profilēta metāla loksnēm  "Ruukki" T15-115-1134 (vai ekvivalents)</t>
  </si>
  <si>
    <t>Veco koka logu demontāža</t>
  </si>
  <si>
    <t>Hiroizolējošas lentas iestrāde pa logu ārējo perimetru</t>
  </si>
  <si>
    <t>esošo kāpņu uz bēniņu lūkām demontāža un jaunu metāla kāpņu uzstādīšana esošo vietā</t>
  </si>
  <si>
    <t>Betona lietus ūdens novadjoslas 700mm platumā izbūve pa ēkas perimetru zāliena zonā (izņemot pamatu daļas zem lodžijām)</t>
  </si>
  <si>
    <t>šķembas 100 mm biezumā, Fr.0/40 mm</t>
  </si>
  <si>
    <t>veidnis betona novadjoslas malai</t>
  </si>
  <si>
    <t>betons C30/37  XC2  XF3</t>
  </si>
  <si>
    <t>Zemapmetuma armējošā stiklašķidras sieta iestrāde uz ēkas fasāžu siltinājuma un nesiltinātajās fasāžu zonās (lodžiju sadalošās sienas), gruntēšana, apmešana ar minerālo strukturējamo apmetumu, krāsošana ar fasādes krāsu uz silikona bāzes (tajā skaitā logu ailu biezumi).  Materiālu patēriņa apjoms precizējams atbilstoši izvēlētās materiālu ražotājfirmas siltināšanas sistēmai saskaņā ar ETAG004.</t>
  </si>
  <si>
    <t>cietās akmens vates plātnes 160mm biezumā λD≤0,039 W/(mK)</t>
  </si>
  <si>
    <t>cietās akmens vates pla'tnes 40mm biezumā λD≤0,039 W/(mK)</t>
  </si>
  <si>
    <t xml:space="preserve">Tiešās izmaksas kopā, t. sk. darba devēja sociālais nodoklis 23.59% </t>
  </si>
  <si>
    <t>Tāme sastādīta  2021. gada tirgus cenās, pamatojoties uz AR un BK daļas rasējumiem</t>
  </si>
  <si>
    <t>Tāme sastādīta 2021. gada __. _________</t>
  </si>
  <si>
    <t>Tāme sastādīta  2021. gada tirgus cenās, pamatojoties uz AVK daļas rasējumiem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</si>
</sst>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
    <numFmt numFmtId="165" formatCode="0;;"/>
    <numFmt numFmtId="166" formatCode="0.0%"/>
    <numFmt numFmtId="167" formatCode="_-* #,##0.00_-;\-* #,##0.00_-;_-* \-??_-;_-@_-"/>
  </numFmts>
  <fonts count="9"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8"/>
      <name val="Arial"/>
      <family val="2"/>
    </font>
    <font>
      <sz val="11"/>
      <color theme="1"/>
      <name val="Calibri"/>
      <family val="2"/>
      <charset val="186"/>
      <scheme val="minor"/>
    </font>
    <font>
      <b/>
      <sz val="9"/>
      <name val="Arial"/>
      <family val="2"/>
    </font>
    <font>
      <sz val="9"/>
      <name val="Arial"/>
      <family val="2"/>
    </font>
  </fonts>
  <fills count="3">
    <fill>
      <patternFill patternType="none"/>
    </fill>
    <fill>
      <patternFill patternType="gray125"/>
    </fill>
    <fill>
      <patternFill patternType="solid">
        <fgColor theme="0"/>
        <bgColor indexed="64"/>
      </patternFill>
    </fill>
  </fills>
  <borders count="50">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s>
  <cellStyleXfs count="6">
    <xf numFmtId="0" fontId="0" fillId="0" borderId="0"/>
    <xf numFmtId="0" fontId="3" fillId="0" borderId="0"/>
    <xf numFmtId="0" fontId="3" fillId="0" borderId="0"/>
    <xf numFmtId="0" fontId="4" fillId="0" borderId="0"/>
    <xf numFmtId="43" fontId="6" fillId="0" borderId="0" applyFont="0" applyFill="0" applyBorder="0" applyAlignment="0" applyProtection="0"/>
    <xf numFmtId="0" fontId="3" fillId="0" borderId="0"/>
  </cellStyleXfs>
  <cellXfs count="199">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xf>
    <xf numFmtId="0" fontId="1" fillId="0" borderId="0" xfId="0" applyFont="1" applyAlignment="1">
      <alignment horizontal="righ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6" xfId="0" applyFont="1" applyBorder="1"/>
    <xf numFmtId="4"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0" fontId="2" fillId="0" borderId="0" xfId="0" applyFont="1" applyAlignment="1">
      <alignment horizontal="right"/>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0" xfId="0" applyFont="1" applyAlignment="1">
      <alignment horizontal="center" vertical="justify"/>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2" fillId="0" borderId="31" xfId="0" applyFont="1" applyBorder="1" applyAlignment="1">
      <alignment horizontal="center"/>
    </xf>
    <xf numFmtId="0" fontId="1" fillId="0" borderId="0" xfId="0" applyFont="1" applyAlignment="1">
      <alignment vertical="center"/>
    </xf>
    <xf numFmtId="164" fontId="1" fillId="0" borderId="21" xfId="0" applyNumberFormat="1" applyFont="1" applyBorder="1" applyAlignment="1">
      <alignment horizontal="center" vertical="center" wrapText="1"/>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6" xfId="0" applyNumberFormat="1" applyFont="1" applyBorder="1" applyAlignment="1">
      <alignment horizontal="center"/>
    </xf>
    <xf numFmtId="164" fontId="1" fillId="0" borderId="35"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0" applyNumberFormat="1" applyFont="1" applyBorder="1" applyAlignment="1">
      <alignment vertical="top" wrapText="1"/>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0" fontId="1" fillId="0" borderId="42" xfId="0" applyFont="1" applyBorder="1"/>
    <xf numFmtId="2" fontId="1" fillId="0" borderId="31" xfId="0" applyNumberFormat="1" applyFont="1" applyBorder="1" applyAlignment="1">
      <alignment horizontal="center"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3"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4" xfId="0" applyFont="1" applyBorder="1" applyAlignment="1">
      <alignment horizontal="center" vertical="center" textRotation="90"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4" fontId="1" fillId="0" borderId="45" xfId="0" applyNumberFormat="1" applyFont="1" applyBorder="1" applyAlignment="1">
      <alignment vertical="top" wrapText="1"/>
    </xf>
    <xf numFmtId="164" fontId="2" fillId="0" borderId="45" xfId="0" applyNumberFormat="1" applyFont="1" applyBorder="1" applyAlignment="1">
      <alignment horizontal="center" vertical="center" wrapText="1"/>
    </xf>
    <xf numFmtId="164" fontId="1" fillId="0" borderId="45" xfId="2" applyNumberFormat="1" applyFont="1" applyBorder="1" applyAlignment="1">
      <alignment horizontal="center" vertical="center"/>
    </xf>
    <xf numFmtId="164" fontId="2" fillId="0" borderId="46" xfId="2" applyNumberFormat="1" applyFont="1" applyBorder="1" applyAlignment="1">
      <alignment horizontal="center" vertical="center"/>
    </xf>
    <xf numFmtId="164" fontId="1" fillId="0" borderId="46" xfId="0" applyNumberFormat="1" applyFont="1" applyBorder="1" applyAlignment="1">
      <alignment horizontal="center" vertical="center" wrapText="1"/>
    </xf>
    <xf numFmtId="164" fontId="1" fillId="0" borderId="44"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41" xfId="0" applyFont="1" applyBorder="1" applyAlignment="1">
      <alignment wrapText="1"/>
    </xf>
    <xf numFmtId="0" fontId="2" fillId="0" borderId="41" xfId="0" applyFont="1" applyBorder="1" applyAlignment="1">
      <alignment wrapText="1"/>
    </xf>
    <xf numFmtId="0" fontId="2" fillId="0" borderId="39"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1" fontId="5" fillId="0" borderId="5" xfId="0" applyNumberFormat="1" applyFont="1" applyBorder="1" applyAlignment="1">
      <alignment horizontal="center" vertical="center"/>
    </xf>
    <xf numFmtId="0" fontId="5" fillId="0" borderId="6" xfId="1" applyFont="1" applyBorder="1" applyAlignment="1">
      <alignment wrapText="1"/>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1" fillId="0" borderId="0" xfId="0" applyFont="1" applyAlignment="1">
      <alignment horizontal="center"/>
    </xf>
    <xf numFmtId="0" fontId="1" fillId="0" borderId="0" xfId="0" applyFont="1" applyAlignment="1">
      <alignment vertical="justify"/>
    </xf>
    <xf numFmtId="9" fontId="1" fillId="0" borderId="40"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1" fontId="1" fillId="0" borderId="0" xfId="0" applyNumberFormat="1" applyFont="1" applyAlignment="1"/>
    <xf numFmtId="0" fontId="2" fillId="0" borderId="32" xfId="0" applyFont="1" applyBorder="1" applyAlignment="1">
      <alignment horizontal="right"/>
    </xf>
    <xf numFmtId="0" fontId="1" fillId="0" borderId="6" xfId="0" applyFont="1" applyBorder="1" applyAlignment="1">
      <alignment wrapText="1"/>
    </xf>
    <xf numFmtId="0" fontId="2" fillId="0" borderId="0" xfId="0" applyFont="1"/>
    <xf numFmtId="0" fontId="7" fillId="0" borderId="0" xfId="0" applyFont="1"/>
    <xf numFmtId="0" fontId="8" fillId="0" borderId="0" xfId="0" applyFont="1" applyAlignment="1">
      <alignment wrapText="1"/>
    </xf>
    <xf numFmtId="0" fontId="8" fillId="0" borderId="0" xfId="0" applyFont="1"/>
    <xf numFmtId="0" fontId="8" fillId="0" borderId="0" xfId="0" applyFont="1" applyAlignment="1">
      <alignment vertical="center"/>
    </xf>
    <xf numFmtId="2" fontId="8" fillId="0" borderId="0" xfId="5" applyNumberFormat="1" applyFont="1" applyAlignment="1">
      <alignment horizontal="center" vertical="center" wrapText="1"/>
    </xf>
    <xf numFmtId="2" fontId="8" fillId="0" borderId="0" xfId="0" applyNumberFormat="1" applyFont="1" applyAlignment="1">
      <alignment horizontal="center" vertical="center" wrapText="1"/>
    </xf>
    <xf numFmtId="167" fontId="8" fillId="0" borderId="0" xfId="4" applyNumberFormat="1" applyFont="1" applyAlignment="1">
      <alignment horizontal="center" vertical="center"/>
    </xf>
    <xf numFmtId="167" fontId="8" fillId="0" borderId="0" xfId="4" applyNumberFormat="1" applyFont="1" applyAlignment="1">
      <alignment horizontal="center" vertical="center" wrapText="1"/>
    </xf>
    <xf numFmtId="9" fontId="1" fillId="0" borderId="29" xfId="0" applyNumberFormat="1" applyFont="1" applyBorder="1"/>
    <xf numFmtId="0" fontId="1" fillId="0" borderId="29" xfId="0" applyFont="1" applyBorder="1"/>
    <xf numFmtId="2" fontId="1" fillId="0" borderId="29" xfId="0" applyNumberFormat="1" applyFont="1" applyBorder="1" applyAlignment="1">
      <alignment wrapText="1"/>
    </xf>
    <xf numFmtId="0" fontId="1" fillId="0" borderId="23" xfId="0" applyFont="1" applyBorder="1" applyAlignment="1">
      <alignment wrapText="1"/>
    </xf>
    <xf numFmtId="164" fontId="1" fillId="0" borderId="23" xfId="0" applyNumberFormat="1" applyFont="1" applyBorder="1" applyAlignment="1">
      <alignment vertical="top" wrapText="1"/>
    </xf>
    <xf numFmtId="164" fontId="1" fillId="0" borderId="23" xfId="0" applyNumberFormat="1" applyFont="1" applyBorder="1" applyAlignment="1">
      <alignment horizontal="center" vertical="center" wrapText="1"/>
    </xf>
    <xf numFmtId="164" fontId="1" fillId="0" borderId="24" xfId="0" applyNumberFormat="1" applyFont="1" applyBorder="1" applyAlignment="1">
      <alignment horizontal="center" vertical="center" wrapText="1"/>
    </xf>
    <xf numFmtId="164" fontId="1" fillId="0" borderId="48" xfId="2" applyNumberFormat="1" applyFont="1" applyBorder="1" applyAlignment="1">
      <alignment horizontal="center" vertical="center"/>
    </xf>
    <xf numFmtId="164" fontId="1" fillId="0" borderId="23" xfId="2" applyNumberFormat="1" applyFont="1" applyBorder="1" applyAlignment="1">
      <alignment horizontal="center" vertical="center"/>
    </xf>
    <xf numFmtId="164" fontId="2" fillId="0" borderId="49" xfId="2" applyNumberFormat="1" applyFont="1" applyBorder="1" applyAlignment="1">
      <alignment horizontal="center" vertical="center"/>
    </xf>
    <xf numFmtId="164" fontId="1" fillId="0" borderId="47" xfId="2" applyNumberFormat="1" applyFont="1" applyBorder="1" applyAlignment="1">
      <alignment horizontal="center" vertical="center"/>
    </xf>
    <xf numFmtId="164" fontId="1" fillId="0" borderId="45" xfId="0" applyNumberFormat="1" applyFont="1" applyBorder="1" applyAlignment="1">
      <alignment horizontal="center" vertical="center" wrapText="1"/>
    </xf>
    <xf numFmtId="165" fontId="1" fillId="0" borderId="44" xfId="0" applyNumberFormat="1" applyFont="1" applyBorder="1" applyAlignment="1">
      <alignment horizontal="center" vertical="center"/>
    </xf>
    <xf numFmtId="165" fontId="1" fillId="2" borderId="44" xfId="0" applyNumberFormat="1" applyFont="1" applyFill="1" applyBorder="1" applyAlignment="1">
      <alignment horizontal="center" vertical="center"/>
    </xf>
    <xf numFmtId="0" fontId="1" fillId="2" borderId="45" xfId="0" applyFont="1" applyFill="1" applyBorder="1" applyAlignment="1">
      <alignment horizontal="center" vertical="center" wrapText="1"/>
    </xf>
    <xf numFmtId="0" fontId="1" fillId="2" borderId="29" xfId="0" applyFont="1" applyFill="1" applyBorder="1" applyAlignment="1">
      <alignment wrapText="1"/>
    </xf>
    <xf numFmtId="0" fontId="1" fillId="2" borderId="44" xfId="0" applyFont="1" applyFill="1" applyBorder="1" applyAlignment="1">
      <alignment horizontal="center" vertical="center" wrapText="1"/>
    </xf>
    <xf numFmtId="165" fontId="1" fillId="2" borderId="5" xfId="0" applyNumberFormat="1" applyFont="1" applyFill="1" applyBorder="1" applyAlignment="1">
      <alignment horizontal="center" vertical="center"/>
    </xf>
    <xf numFmtId="0" fontId="1" fillId="0" borderId="29" xfId="0" applyFont="1" applyFill="1" applyBorder="1" applyAlignment="1">
      <alignment horizontal="left" vertical="center" wrapText="1"/>
    </xf>
    <xf numFmtId="0" fontId="1" fillId="0" borderId="29" xfId="0" applyFont="1" applyFill="1" applyBorder="1" applyAlignment="1">
      <alignment horizontal="center" vertical="center"/>
    </xf>
    <xf numFmtId="4" fontId="1" fillId="0" borderId="29" xfId="0" applyNumberFormat="1" applyFont="1" applyFill="1" applyBorder="1" applyAlignment="1">
      <alignment horizontal="right" vertical="center"/>
    </xf>
    <xf numFmtId="0" fontId="1" fillId="0" borderId="29" xfId="0" applyFont="1" applyFill="1" applyBorder="1" applyAlignment="1">
      <alignment horizontal="right" vertical="center" wrapText="1"/>
    </xf>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right" vertical="justify"/>
    </xf>
    <xf numFmtId="164" fontId="2" fillId="0" borderId="41" xfId="0" applyNumberFormat="1" applyFont="1" applyBorder="1" applyAlignment="1">
      <alignment horizontal="left"/>
    </xf>
    <xf numFmtId="0" fontId="2" fillId="0" borderId="0" xfId="0" applyFont="1" applyAlignment="1">
      <alignment horizontal="center"/>
    </xf>
    <xf numFmtId="0" fontId="1" fillId="0" borderId="15" xfId="0" applyFont="1" applyBorder="1" applyAlignment="1">
      <alignment horizontal="center" vertical="top"/>
    </xf>
    <xf numFmtId="164" fontId="2" fillId="0" borderId="39" xfId="0" applyNumberFormat="1" applyFont="1" applyBorder="1" applyAlignment="1">
      <alignment horizontal="left"/>
    </xf>
    <xf numFmtId="0" fontId="1" fillId="0" borderId="0" xfId="0" applyFont="1" applyAlignment="1">
      <alignment horizontal="center" vertical="justify"/>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1" fillId="0" borderId="39" xfId="0" applyNumberFormat="1" applyFont="1" applyBorder="1" applyAlignment="1">
      <alignment horizontal="center"/>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2" fillId="0" borderId="37" xfId="0" applyFont="1" applyBorder="1" applyAlignment="1">
      <alignment horizontal="right"/>
    </xf>
    <xf numFmtId="0" fontId="2" fillId="0" borderId="38"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0" fontId="2" fillId="0" borderId="34" xfId="0" applyFont="1" applyBorder="1" applyAlignment="1">
      <alignment horizontal="right"/>
    </xf>
    <xf numFmtId="0" fontId="7" fillId="0" borderId="0" xfId="0" applyFont="1" applyAlignment="1">
      <alignment horizontal="left" wrapText="1"/>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2"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3" xfId="0" applyFont="1" applyBorder="1" applyAlignment="1">
      <alignment horizontal="center" vertical="center"/>
    </xf>
    <xf numFmtId="0" fontId="1" fillId="0" borderId="21" xfId="0" applyFont="1" applyBorder="1" applyAlignment="1">
      <alignment horizontal="center" vertical="center" textRotation="90"/>
    </xf>
    <xf numFmtId="0" fontId="1" fillId="0" borderId="33" xfId="0" applyFont="1" applyBorder="1" applyAlignment="1">
      <alignment horizontal="center" vertical="center" textRotation="90"/>
    </xf>
    <xf numFmtId="164" fontId="1" fillId="0" borderId="0" xfId="0" applyNumberFormat="1" applyFont="1" applyAlignment="1">
      <alignment horizontal="center" vertical="center"/>
    </xf>
    <xf numFmtId="165" fontId="1" fillId="0" borderId="39" xfId="0" applyNumberFormat="1" applyFont="1" applyBorder="1" applyAlignment="1">
      <alignment horizontal="left" wrapText="1"/>
    </xf>
    <xf numFmtId="0" fontId="1" fillId="0" borderId="2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cellXfs>
  <cellStyles count="6">
    <cellStyle name="Komats" xfId="4" builtinId="3"/>
    <cellStyle name="Normal 2" xfId="2" xr:uid="{00000000-0005-0000-0000-000002000000}"/>
    <cellStyle name="Parasts" xfId="0" builtinId="0"/>
    <cellStyle name="Style 1" xfId="5" xr:uid="{00000000-0005-0000-0000-000003000000}"/>
    <cellStyle name="Обычный_33. OZOLNIEKU NOVADA DOME_OZO SKOLA_TELPU, GAITENU, KAPNU TELPU REMONTS_TAME_VADIMS_2011_02_25_melnraksts" xfId="1" xr:uid="{00000000-0005-0000-0000-000004000000}"/>
    <cellStyle name="Обычный_saulkrasti_tame" xfId="3" xr:uid="{00000000-0005-0000-0000-000005000000}"/>
  </cellStyles>
  <dxfs count="125">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C39"/>
  <sheetViews>
    <sheetView zoomScaleNormal="100" workbookViewId="0">
      <selection activeCell="A37" sqref="A37"/>
    </sheetView>
  </sheetViews>
  <sheetFormatPr defaultRowHeight="11.25" x14ac:dyDescent="0.2"/>
  <cols>
    <col min="1" max="1" width="16.85546875" style="1" customWidth="1"/>
    <col min="2" max="2" width="43.42578125" style="1" customWidth="1"/>
    <col min="3" max="3" width="22.42578125" style="1" customWidth="1"/>
    <col min="4" max="169" width="9.140625" style="1"/>
    <col min="170" max="170" width="1.42578125" style="1" customWidth="1"/>
    <col min="171" max="171" width="2.140625" style="1" customWidth="1"/>
    <col min="172" max="172" width="16.85546875" style="1" customWidth="1"/>
    <col min="173" max="173" width="43.42578125" style="1" customWidth="1"/>
    <col min="174" max="174" width="22.42578125" style="1" customWidth="1"/>
    <col min="175" max="175" width="9.140625" style="1"/>
    <col min="176" max="176" width="13.85546875" style="1" bestFit="1" customWidth="1"/>
    <col min="177" max="425" width="9.140625" style="1"/>
    <col min="426" max="426" width="1.42578125" style="1" customWidth="1"/>
    <col min="427" max="427" width="2.140625" style="1" customWidth="1"/>
    <col min="428" max="428" width="16.85546875" style="1" customWidth="1"/>
    <col min="429" max="429" width="43.42578125" style="1" customWidth="1"/>
    <col min="430" max="430" width="22.42578125" style="1" customWidth="1"/>
    <col min="431" max="431" width="9.140625" style="1"/>
    <col min="432" max="432" width="13.85546875" style="1" bestFit="1" customWidth="1"/>
    <col min="433" max="681" width="9.140625" style="1"/>
    <col min="682" max="682" width="1.42578125" style="1" customWidth="1"/>
    <col min="683" max="683" width="2.140625" style="1" customWidth="1"/>
    <col min="684" max="684" width="16.85546875" style="1" customWidth="1"/>
    <col min="685" max="685" width="43.42578125" style="1" customWidth="1"/>
    <col min="686" max="686" width="22.42578125" style="1" customWidth="1"/>
    <col min="687" max="687" width="9.140625" style="1"/>
    <col min="688" max="688" width="13.85546875" style="1" bestFit="1" customWidth="1"/>
    <col min="689" max="937" width="9.140625" style="1"/>
    <col min="938" max="938" width="1.42578125" style="1" customWidth="1"/>
    <col min="939" max="939" width="2.140625" style="1" customWidth="1"/>
    <col min="940" max="940" width="16.85546875" style="1" customWidth="1"/>
    <col min="941" max="941" width="43.42578125" style="1" customWidth="1"/>
    <col min="942" max="942" width="22.42578125" style="1" customWidth="1"/>
    <col min="943" max="943" width="9.140625" style="1"/>
    <col min="944" max="944" width="13.85546875" style="1" bestFit="1" customWidth="1"/>
    <col min="945" max="1193" width="9.140625" style="1"/>
    <col min="1194" max="1194" width="1.42578125" style="1" customWidth="1"/>
    <col min="1195" max="1195" width="2.140625" style="1" customWidth="1"/>
    <col min="1196" max="1196" width="16.85546875" style="1" customWidth="1"/>
    <col min="1197" max="1197" width="43.42578125" style="1" customWidth="1"/>
    <col min="1198" max="1198" width="22.42578125" style="1" customWidth="1"/>
    <col min="1199" max="1199" width="9.140625" style="1"/>
    <col min="1200" max="1200" width="13.85546875" style="1" bestFit="1" customWidth="1"/>
    <col min="1201" max="1449" width="9.140625" style="1"/>
    <col min="1450" max="1450" width="1.42578125" style="1" customWidth="1"/>
    <col min="1451" max="1451" width="2.140625" style="1" customWidth="1"/>
    <col min="1452" max="1452" width="16.85546875" style="1" customWidth="1"/>
    <col min="1453" max="1453" width="43.42578125" style="1" customWidth="1"/>
    <col min="1454" max="1454" width="22.42578125" style="1" customWidth="1"/>
    <col min="1455" max="1455" width="9.140625" style="1"/>
    <col min="1456" max="1456" width="13.85546875" style="1" bestFit="1" customWidth="1"/>
    <col min="1457" max="1705" width="9.140625" style="1"/>
    <col min="1706" max="1706" width="1.42578125" style="1" customWidth="1"/>
    <col min="1707" max="1707" width="2.140625" style="1" customWidth="1"/>
    <col min="1708" max="1708" width="16.85546875" style="1" customWidth="1"/>
    <col min="1709" max="1709" width="43.42578125" style="1" customWidth="1"/>
    <col min="1710" max="1710" width="22.42578125" style="1" customWidth="1"/>
    <col min="1711" max="1711" width="9.140625" style="1"/>
    <col min="1712" max="1712" width="13.85546875" style="1" bestFit="1" customWidth="1"/>
    <col min="1713" max="1961" width="9.140625" style="1"/>
    <col min="1962" max="1962" width="1.42578125" style="1" customWidth="1"/>
    <col min="1963" max="1963" width="2.140625" style="1" customWidth="1"/>
    <col min="1964" max="1964" width="16.85546875" style="1" customWidth="1"/>
    <col min="1965" max="1965" width="43.42578125" style="1" customWidth="1"/>
    <col min="1966" max="1966" width="22.42578125" style="1" customWidth="1"/>
    <col min="1967" max="1967" width="9.140625" style="1"/>
    <col min="1968" max="1968" width="13.85546875" style="1" bestFit="1" customWidth="1"/>
    <col min="1969" max="2217" width="9.140625" style="1"/>
    <col min="2218" max="2218" width="1.42578125" style="1" customWidth="1"/>
    <col min="2219" max="2219" width="2.140625" style="1" customWidth="1"/>
    <col min="2220" max="2220" width="16.85546875" style="1" customWidth="1"/>
    <col min="2221" max="2221" width="43.42578125" style="1" customWidth="1"/>
    <col min="2222" max="2222" width="22.42578125" style="1" customWidth="1"/>
    <col min="2223" max="2223" width="9.140625" style="1"/>
    <col min="2224" max="2224" width="13.85546875" style="1" bestFit="1" customWidth="1"/>
    <col min="2225" max="2473" width="9.140625" style="1"/>
    <col min="2474" max="2474" width="1.42578125" style="1" customWidth="1"/>
    <col min="2475" max="2475" width="2.140625" style="1" customWidth="1"/>
    <col min="2476" max="2476" width="16.85546875" style="1" customWidth="1"/>
    <col min="2477" max="2477" width="43.42578125" style="1" customWidth="1"/>
    <col min="2478" max="2478" width="22.42578125" style="1" customWidth="1"/>
    <col min="2479" max="2479" width="9.140625" style="1"/>
    <col min="2480" max="2480" width="13.85546875" style="1" bestFit="1" customWidth="1"/>
    <col min="2481" max="2729" width="9.140625" style="1"/>
    <col min="2730" max="2730" width="1.42578125" style="1" customWidth="1"/>
    <col min="2731" max="2731" width="2.140625" style="1" customWidth="1"/>
    <col min="2732" max="2732" width="16.85546875" style="1" customWidth="1"/>
    <col min="2733" max="2733" width="43.42578125" style="1" customWidth="1"/>
    <col min="2734" max="2734" width="22.42578125" style="1" customWidth="1"/>
    <col min="2735" max="2735" width="9.140625" style="1"/>
    <col min="2736" max="2736" width="13.85546875" style="1" bestFit="1" customWidth="1"/>
    <col min="2737" max="2985" width="9.140625" style="1"/>
    <col min="2986" max="2986" width="1.42578125" style="1" customWidth="1"/>
    <col min="2987" max="2987" width="2.140625" style="1" customWidth="1"/>
    <col min="2988" max="2988" width="16.85546875" style="1" customWidth="1"/>
    <col min="2989" max="2989" width="43.42578125" style="1" customWidth="1"/>
    <col min="2990" max="2990" width="22.42578125" style="1" customWidth="1"/>
    <col min="2991" max="2991" width="9.140625" style="1"/>
    <col min="2992" max="2992" width="13.85546875" style="1" bestFit="1" customWidth="1"/>
    <col min="2993" max="3241" width="9.140625" style="1"/>
    <col min="3242" max="3242" width="1.42578125" style="1" customWidth="1"/>
    <col min="3243" max="3243" width="2.140625" style="1" customWidth="1"/>
    <col min="3244" max="3244" width="16.85546875" style="1" customWidth="1"/>
    <col min="3245" max="3245" width="43.42578125" style="1" customWidth="1"/>
    <col min="3246" max="3246" width="22.42578125" style="1" customWidth="1"/>
    <col min="3247" max="3247" width="9.140625" style="1"/>
    <col min="3248" max="3248" width="13.85546875" style="1" bestFit="1" customWidth="1"/>
    <col min="3249" max="3497" width="9.140625" style="1"/>
    <col min="3498" max="3498" width="1.42578125" style="1" customWidth="1"/>
    <col min="3499" max="3499" width="2.140625" style="1" customWidth="1"/>
    <col min="3500" max="3500" width="16.85546875" style="1" customWidth="1"/>
    <col min="3501" max="3501" width="43.42578125" style="1" customWidth="1"/>
    <col min="3502" max="3502" width="22.42578125" style="1" customWidth="1"/>
    <col min="3503" max="3503" width="9.140625" style="1"/>
    <col min="3504" max="3504" width="13.85546875" style="1" bestFit="1" customWidth="1"/>
    <col min="3505" max="3753" width="9.140625" style="1"/>
    <col min="3754" max="3754" width="1.42578125" style="1" customWidth="1"/>
    <col min="3755" max="3755" width="2.140625" style="1" customWidth="1"/>
    <col min="3756" max="3756" width="16.85546875" style="1" customWidth="1"/>
    <col min="3757" max="3757" width="43.42578125" style="1" customWidth="1"/>
    <col min="3758" max="3758" width="22.42578125" style="1" customWidth="1"/>
    <col min="3759" max="3759" width="9.140625" style="1"/>
    <col min="3760" max="3760" width="13.85546875" style="1" bestFit="1" customWidth="1"/>
    <col min="3761" max="4009" width="9.140625" style="1"/>
    <col min="4010" max="4010" width="1.42578125" style="1" customWidth="1"/>
    <col min="4011" max="4011" width="2.140625" style="1" customWidth="1"/>
    <col min="4012" max="4012" width="16.85546875" style="1" customWidth="1"/>
    <col min="4013" max="4013" width="43.42578125" style="1" customWidth="1"/>
    <col min="4014" max="4014" width="22.42578125" style="1" customWidth="1"/>
    <col min="4015" max="4015" width="9.140625" style="1"/>
    <col min="4016" max="4016" width="13.85546875" style="1" bestFit="1" customWidth="1"/>
    <col min="4017" max="4265" width="9.140625" style="1"/>
    <col min="4266" max="4266" width="1.42578125" style="1" customWidth="1"/>
    <col min="4267" max="4267" width="2.140625" style="1" customWidth="1"/>
    <col min="4268" max="4268" width="16.85546875" style="1" customWidth="1"/>
    <col min="4269" max="4269" width="43.42578125" style="1" customWidth="1"/>
    <col min="4270" max="4270" width="22.42578125" style="1" customWidth="1"/>
    <col min="4271" max="4271" width="9.140625" style="1"/>
    <col min="4272" max="4272" width="13.85546875" style="1" bestFit="1" customWidth="1"/>
    <col min="4273" max="4521" width="9.140625" style="1"/>
    <col min="4522" max="4522" width="1.42578125" style="1" customWidth="1"/>
    <col min="4523" max="4523" width="2.140625" style="1" customWidth="1"/>
    <col min="4524" max="4524" width="16.85546875" style="1" customWidth="1"/>
    <col min="4525" max="4525" width="43.42578125" style="1" customWidth="1"/>
    <col min="4526" max="4526" width="22.42578125" style="1" customWidth="1"/>
    <col min="4527" max="4527" width="9.140625" style="1"/>
    <col min="4528" max="4528" width="13.85546875" style="1" bestFit="1" customWidth="1"/>
    <col min="4529" max="4777" width="9.140625" style="1"/>
    <col min="4778" max="4778" width="1.42578125" style="1" customWidth="1"/>
    <col min="4779" max="4779" width="2.140625" style="1" customWidth="1"/>
    <col min="4780" max="4780" width="16.85546875" style="1" customWidth="1"/>
    <col min="4781" max="4781" width="43.42578125" style="1" customWidth="1"/>
    <col min="4782" max="4782" width="22.42578125" style="1" customWidth="1"/>
    <col min="4783" max="4783" width="9.140625" style="1"/>
    <col min="4784" max="4784" width="13.85546875" style="1" bestFit="1" customWidth="1"/>
    <col min="4785" max="5033" width="9.140625" style="1"/>
    <col min="5034" max="5034" width="1.42578125" style="1" customWidth="1"/>
    <col min="5035" max="5035" width="2.140625" style="1" customWidth="1"/>
    <col min="5036" max="5036" width="16.85546875" style="1" customWidth="1"/>
    <col min="5037" max="5037" width="43.42578125" style="1" customWidth="1"/>
    <col min="5038" max="5038" width="22.42578125" style="1" customWidth="1"/>
    <col min="5039" max="5039" width="9.140625" style="1"/>
    <col min="5040" max="5040" width="13.85546875" style="1" bestFit="1" customWidth="1"/>
    <col min="5041" max="5289" width="9.140625" style="1"/>
    <col min="5290" max="5290" width="1.42578125" style="1" customWidth="1"/>
    <col min="5291" max="5291" width="2.140625" style="1" customWidth="1"/>
    <col min="5292" max="5292" width="16.85546875" style="1" customWidth="1"/>
    <col min="5293" max="5293" width="43.42578125" style="1" customWidth="1"/>
    <col min="5294" max="5294" width="22.42578125" style="1" customWidth="1"/>
    <col min="5295" max="5295" width="9.140625" style="1"/>
    <col min="5296" max="5296" width="13.85546875" style="1" bestFit="1" customWidth="1"/>
    <col min="5297" max="5545" width="9.140625" style="1"/>
    <col min="5546" max="5546" width="1.42578125" style="1" customWidth="1"/>
    <col min="5547" max="5547" width="2.140625" style="1" customWidth="1"/>
    <col min="5548" max="5548" width="16.85546875" style="1" customWidth="1"/>
    <col min="5549" max="5549" width="43.42578125" style="1" customWidth="1"/>
    <col min="5550" max="5550" width="22.42578125" style="1" customWidth="1"/>
    <col min="5551" max="5551" width="9.140625" style="1"/>
    <col min="5552" max="5552" width="13.85546875" style="1" bestFit="1" customWidth="1"/>
    <col min="5553" max="5801" width="9.140625" style="1"/>
    <col min="5802" max="5802" width="1.42578125" style="1" customWidth="1"/>
    <col min="5803" max="5803" width="2.140625" style="1" customWidth="1"/>
    <col min="5804" max="5804" width="16.85546875" style="1" customWidth="1"/>
    <col min="5805" max="5805" width="43.42578125" style="1" customWidth="1"/>
    <col min="5806" max="5806" width="22.42578125" style="1" customWidth="1"/>
    <col min="5807" max="5807" width="9.140625" style="1"/>
    <col min="5808" max="5808" width="13.85546875" style="1" bestFit="1" customWidth="1"/>
    <col min="5809" max="6057" width="9.140625" style="1"/>
    <col min="6058" max="6058" width="1.42578125" style="1" customWidth="1"/>
    <col min="6059" max="6059" width="2.140625" style="1" customWidth="1"/>
    <col min="6060" max="6060" width="16.85546875" style="1" customWidth="1"/>
    <col min="6061" max="6061" width="43.42578125" style="1" customWidth="1"/>
    <col min="6062" max="6062" width="22.42578125" style="1" customWidth="1"/>
    <col min="6063" max="6063" width="9.140625" style="1"/>
    <col min="6064" max="6064" width="13.85546875" style="1" bestFit="1" customWidth="1"/>
    <col min="6065" max="6313" width="9.140625" style="1"/>
    <col min="6314" max="6314" width="1.42578125" style="1" customWidth="1"/>
    <col min="6315" max="6315" width="2.140625" style="1" customWidth="1"/>
    <col min="6316" max="6316" width="16.85546875" style="1" customWidth="1"/>
    <col min="6317" max="6317" width="43.42578125" style="1" customWidth="1"/>
    <col min="6318" max="6318" width="22.42578125" style="1" customWidth="1"/>
    <col min="6319" max="6319" width="9.140625" style="1"/>
    <col min="6320" max="6320" width="13.85546875" style="1" bestFit="1" customWidth="1"/>
    <col min="6321" max="6569" width="9.140625" style="1"/>
    <col min="6570" max="6570" width="1.42578125" style="1" customWidth="1"/>
    <col min="6571" max="6571" width="2.140625" style="1" customWidth="1"/>
    <col min="6572" max="6572" width="16.85546875" style="1" customWidth="1"/>
    <col min="6573" max="6573" width="43.42578125" style="1" customWidth="1"/>
    <col min="6574" max="6574" width="22.42578125" style="1" customWidth="1"/>
    <col min="6575" max="6575" width="9.140625" style="1"/>
    <col min="6576" max="6576" width="13.85546875" style="1" bestFit="1" customWidth="1"/>
    <col min="6577" max="6825" width="9.140625" style="1"/>
    <col min="6826" max="6826" width="1.42578125" style="1" customWidth="1"/>
    <col min="6827" max="6827" width="2.140625" style="1" customWidth="1"/>
    <col min="6828" max="6828" width="16.85546875" style="1" customWidth="1"/>
    <col min="6829" max="6829" width="43.42578125" style="1" customWidth="1"/>
    <col min="6830" max="6830" width="22.42578125" style="1" customWidth="1"/>
    <col min="6831" max="6831" width="9.140625" style="1"/>
    <col min="6832" max="6832" width="13.85546875" style="1" bestFit="1" customWidth="1"/>
    <col min="6833" max="7081" width="9.140625" style="1"/>
    <col min="7082" max="7082" width="1.42578125" style="1" customWidth="1"/>
    <col min="7083" max="7083" width="2.140625" style="1" customWidth="1"/>
    <col min="7084" max="7084" width="16.85546875" style="1" customWidth="1"/>
    <col min="7085" max="7085" width="43.42578125" style="1" customWidth="1"/>
    <col min="7086" max="7086" width="22.42578125" style="1" customWidth="1"/>
    <col min="7087" max="7087" width="9.140625" style="1"/>
    <col min="7088" max="7088" width="13.85546875" style="1" bestFit="1" customWidth="1"/>
    <col min="7089" max="7337" width="9.140625" style="1"/>
    <col min="7338" max="7338" width="1.42578125" style="1" customWidth="1"/>
    <col min="7339" max="7339" width="2.140625" style="1" customWidth="1"/>
    <col min="7340" max="7340" width="16.85546875" style="1" customWidth="1"/>
    <col min="7341" max="7341" width="43.42578125" style="1" customWidth="1"/>
    <col min="7342" max="7342" width="22.42578125" style="1" customWidth="1"/>
    <col min="7343" max="7343" width="9.140625" style="1"/>
    <col min="7344" max="7344" width="13.85546875" style="1" bestFit="1" customWidth="1"/>
    <col min="7345" max="7593" width="9.140625" style="1"/>
    <col min="7594" max="7594" width="1.42578125" style="1" customWidth="1"/>
    <col min="7595" max="7595" width="2.140625" style="1" customWidth="1"/>
    <col min="7596" max="7596" width="16.85546875" style="1" customWidth="1"/>
    <col min="7597" max="7597" width="43.42578125" style="1" customWidth="1"/>
    <col min="7598" max="7598" width="22.42578125" style="1" customWidth="1"/>
    <col min="7599" max="7599" width="9.140625" style="1"/>
    <col min="7600" max="7600" width="13.85546875" style="1" bestFit="1" customWidth="1"/>
    <col min="7601" max="7849" width="9.140625" style="1"/>
    <col min="7850" max="7850" width="1.42578125" style="1" customWidth="1"/>
    <col min="7851" max="7851" width="2.140625" style="1" customWidth="1"/>
    <col min="7852" max="7852" width="16.85546875" style="1" customWidth="1"/>
    <col min="7853" max="7853" width="43.42578125" style="1" customWidth="1"/>
    <col min="7854" max="7854" width="22.42578125" style="1" customWidth="1"/>
    <col min="7855" max="7855" width="9.140625" style="1"/>
    <col min="7856" max="7856" width="13.85546875" style="1" bestFit="1" customWidth="1"/>
    <col min="7857" max="8105" width="9.140625" style="1"/>
    <col min="8106" max="8106" width="1.42578125" style="1" customWidth="1"/>
    <col min="8107" max="8107" width="2.140625" style="1" customWidth="1"/>
    <col min="8108" max="8108" width="16.85546875" style="1" customWidth="1"/>
    <col min="8109" max="8109" width="43.42578125" style="1" customWidth="1"/>
    <col min="8110" max="8110" width="22.42578125" style="1" customWidth="1"/>
    <col min="8111" max="8111" width="9.140625" style="1"/>
    <col min="8112" max="8112" width="13.85546875" style="1" bestFit="1" customWidth="1"/>
    <col min="8113" max="8361" width="9.140625" style="1"/>
    <col min="8362" max="8362" width="1.42578125" style="1" customWidth="1"/>
    <col min="8363" max="8363" width="2.140625" style="1" customWidth="1"/>
    <col min="8364" max="8364" width="16.85546875" style="1" customWidth="1"/>
    <col min="8365" max="8365" width="43.42578125" style="1" customWidth="1"/>
    <col min="8366" max="8366" width="22.42578125" style="1" customWidth="1"/>
    <col min="8367" max="8367" width="9.140625" style="1"/>
    <col min="8368" max="8368" width="13.85546875" style="1" bestFit="1" customWidth="1"/>
    <col min="8369" max="8617" width="9.140625" style="1"/>
    <col min="8618" max="8618" width="1.42578125" style="1" customWidth="1"/>
    <col min="8619" max="8619" width="2.140625" style="1" customWidth="1"/>
    <col min="8620" max="8620" width="16.85546875" style="1" customWidth="1"/>
    <col min="8621" max="8621" width="43.42578125" style="1" customWidth="1"/>
    <col min="8622" max="8622" width="22.42578125" style="1" customWidth="1"/>
    <col min="8623" max="8623" width="9.140625" style="1"/>
    <col min="8624" max="8624" width="13.85546875" style="1" bestFit="1" customWidth="1"/>
    <col min="8625" max="8873" width="9.140625" style="1"/>
    <col min="8874" max="8874" width="1.42578125" style="1" customWidth="1"/>
    <col min="8875" max="8875" width="2.140625" style="1" customWidth="1"/>
    <col min="8876" max="8876" width="16.85546875" style="1" customWidth="1"/>
    <col min="8877" max="8877" width="43.42578125" style="1" customWidth="1"/>
    <col min="8878" max="8878" width="22.42578125" style="1" customWidth="1"/>
    <col min="8879" max="8879" width="9.140625" style="1"/>
    <col min="8880" max="8880" width="13.85546875" style="1" bestFit="1" customWidth="1"/>
    <col min="8881" max="9129" width="9.140625" style="1"/>
    <col min="9130" max="9130" width="1.42578125" style="1" customWidth="1"/>
    <col min="9131" max="9131" width="2.140625" style="1" customWidth="1"/>
    <col min="9132" max="9132" width="16.85546875" style="1" customWidth="1"/>
    <col min="9133" max="9133" width="43.42578125" style="1" customWidth="1"/>
    <col min="9134" max="9134" width="22.42578125" style="1" customWidth="1"/>
    <col min="9135" max="9135" width="9.140625" style="1"/>
    <col min="9136" max="9136" width="13.85546875" style="1" bestFit="1" customWidth="1"/>
    <col min="9137" max="9385" width="9.140625" style="1"/>
    <col min="9386" max="9386" width="1.42578125" style="1" customWidth="1"/>
    <col min="9387" max="9387" width="2.140625" style="1" customWidth="1"/>
    <col min="9388" max="9388" width="16.85546875" style="1" customWidth="1"/>
    <col min="9389" max="9389" width="43.42578125" style="1" customWidth="1"/>
    <col min="9390" max="9390" width="22.42578125" style="1" customWidth="1"/>
    <col min="9391" max="9391" width="9.140625" style="1"/>
    <col min="9392" max="9392" width="13.85546875" style="1" bestFit="1" customWidth="1"/>
    <col min="9393" max="9641" width="9.140625" style="1"/>
    <col min="9642" max="9642" width="1.42578125" style="1" customWidth="1"/>
    <col min="9643" max="9643" width="2.140625" style="1" customWidth="1"/>
    <col min="9644" max="9644" width="16.85546875" style="1" customWidth="1"/>
    <col min="9645" max="9645" width="43.42578125" style="1" customWidth="1"/>
    <col min="9646" max="9646" width="22.42578125" style="1" customWidth="1"/>
    <col min="9647" max="9647" width="9.140625" style="1"/>
    <col min="9648" max="9648" width="13.85546875" style="1" bestFit="1" customWidth="1"/>
    <col min="9649" max="9897" width="9.140625" style="1"/>
    <col min="9898" max="9898" width="1.42578125" style="1" customWidth="1"/>
    <col min="9899" max="9899" width="2.140625" style="1" customWidth="1"/>
    <col min="9900" max="9900" width="16.85546875" style="1" customWidth="1"/>
    <col min="9901" max="9901" width="43.42578125" style="1" customWidth="1"/>
    <col min="9902" max="9902" width="22.42578125" style="1" customWidth="1"/>
    <col min="9903" max="9903" width="9.140625" style="1"/>
    <col min="9904" max="9904" width="13.85546875" style="1" bestFit="1" customWidth="1"/>
    <col min="9905" max="10153" width="9.140625" style="1"/>
    <col min="10154" max="10154" width="1.42578125" style="1" customWidth="1"/>
    <col min="10155" max="10155" width="2.140625" style="1" customWidth="1"/>
    <col min="10156" max="10156" width="16.85546875" style="1" customWidth="1"/>
    <col min="10157" max="10157" width="43.42578125" style="1" customWidth="1"/>
    <col min="10158" max="10158" width="22.42578125" style="1" customWidth="1"/>
    <col min="10159" max="10159" width="9.140625" style="1"/>
    <col min="10160" max="10160" width="13.85546875" style="1" bestFit="1" customWidth="1"/>
    <col min="10161" max="10409" width="9.140625" style="1"/>
    <col min="10410" max="10410" width="1.42578125" style="1" customWidth="1"/>
    <col min="10411" max="10411" width="2.140625" style="1" customWidth="1"/>
    <col min="10412" max="10412" width="16.85546875" style="1" customWidth="1"/>
    <col min="10413" max="10413" width="43.42578125" style="1" customWidth="1"/>
    <col min="10414" max="10414" width="22.42578125" style="1" customWidth="1"/>
    <col min="10415" max="10415" width="9.140625" style="1"/>
    <col min="10416" max="10416" width="13.85546875" style="1" bestFit="1" customWidth="1"/>
    <col min="10417" max="10665" width="9.140625" style="1"/>
    <col min="10666" max="10666" width="1.42578125" style="1" customWidth="1"/>
    <col min="10667" max="10667" width="2.140625" style="1" customWidth="1"/>
    <col min="10668" max="10668" width="16.85546875" style="1" customWidth="1"/>
    <col min="10669" max="10669" width="43.42578125" style="1" customWidth="1"/>
    <col min="10670" max="10670" width="22.42578125" style="1" customWidth="1"/>
    <col min="10671" max="10671" width="9.140625" style="1"/>
    <col min="10672" max="10672" width="13.85546875" style="1" bestFit="1" customWidth="1"/>
    <col min="10673" max="10921" width="9.140625" style="1"/>
    <col min="10922" max="10922" width="1.42578125" style="1" customWidth="1"/>
    <col min="10923" max="10923" width="2.140625" style="1" customWidth="1"/>
    <col min="10924" max="10924" width="16.85546875" style="1" customWidth="1"/>
    <col min="10925" max="10925" width="43.42578125" style="1" customWidth="1"/>
    <col min="10926" max="10926" width="22.42578125" style="1" customWidth="1"/>
    <col min="10927" max="10927" width="9.140625" style="1"/>
    <col min="10928" max="10928" width="13.85546875" style="1" bestFit="1" customWidth="1"/>
    <col min="10929" max="11177" width="9.140625" style="1"/>
    <col min="11178" max="11178" width="1.42578125" style="1" customWidth="1"/>
    <col min="11179" max="11179" width="2.140625" style="1" customWidth="1"/>
    <col min="11180" max="11180" width="16.85546875" style="1" customWidth="1"/>
    <col min="11181" max="11181" width="43.42578125" style="1" customWidth="1"/>
    <col min="11182" max="11182" width="22.42578125" style="1" customWidth="1"/>
    <col min="11183" max="11183" width="9.140625" style="1"/>
    <col min="11184" max="11184" width="13.85546875" style="1" bestFit="1" customWidth="1"/>
    <col min="11185" max="11433" width="9.140625" style="1"/>
    <col min="11434" max="11434" width="1.42578125" style="1" customWidth="1"/>
    <col min="11435" max="11435" width="2.140625" style="1" customWidth="1"/>
    <col min="11436" max="11436" width="16.85546875" style="1" customWidth="1"/>
    <col min="11437" max="11437" width="43.42578125" style="1" customWidth="1"/>
    <col min="11438" max="11438" width="22.42578125" style="1" customWidth="1"/>
    <col min="11439" max="11439" width="9.140625" style="1"/>
    <col min="11440" max="11440" width="13.85546875" style="1" bestFit="1" customWidth="1"/>
    <col min="11441" max="11689" width="9.140625" style="1"/>
    <col min="11690" max="11690" width="1.42578125" style="1" customWidth="1"/>
    <col min="11691" max="11691" width="2.140625" style="1" customWidth="1"/>
    <col min="11692" max="11692" width="16.85546875" style="1" customWidth="1"/>
    <col min="11693" max="11693" width="43.42578125" style="1" customWidth="1"/>
    <col min="11694" max="11694" width="22.42578125" style="1" customWidth="1"/>
    <col min="11695" max="11695" width="9.140625" style="1"/>
    <col min="11696" max="11696" width="13.85546875" style="1" bestFit="1" customWidth="1"/>
    <col min="11697" max="11945" width="9.140625" style="1"/>
    <col min="11946" max="11946" width="1.42578125" style="1" customWidth="1"/>
    <col min="11947" max="11947" width="2.140625" style="1" customWidth="1"/>
    <col min="11948" max="11948" width="16.85546875" style="1" customWidth="1"/>
    <col min="11949" max="11949" width="43.42578125" style="1" customWidth="1"/>
    <col min="11950" max="11950" width="22.42578125" style="1" customWidth="1"/>
    <col min="11951" max="11951" width="9.140625" style="1"/>
    <col min="11952" max="11952" width="13.85546875" style="1" bestFit="1" customWidth="1"/>
    <col min="11953" max="12201" width="9.140625" style="1"/>
    <col min="12202" max="12202" width="1.42578125" style="1" customWidth="1"/>
    <col min="12203" max="12203" width="2.140625" style="1" customWidth="1"/>
    <col min="12204" max="12204" width="16.85546875" style="1" customWidth="1"/>
    <col min="12205" max="12205" width="43.42578125" style="1" customWidth="1"/>
    <col min="12206" max="12206" width="22.42578125" style="1" customWidth="1"/>
    <col min="12207" max="12207" width="9.140625" style="1"/>
    <col min="12208" max="12208" width="13.85546875" style="1" bestFit="1" customWidth="1"/>
    <col min="12209" max="12457" width="9.140625" style="1"/>
    <col min="12458" max="12458" width="1.42578125" style="1" customWidth="1"/>
    <col min="12459" max="12459" width="2.140625" style="1" customWidth="1"/>
    <col min="12460" max="12460" width="16.85546875" style="1" customWidth="1"/>
    <col min="12461" max="12461" width="43.42578125" style="1" customWidth="1"/>
    <col min="12462" max="12462" width="22.42578125" style="1" customWidth="1"/>
    <col min="12463" max="12463" width="9.140625" style="1"/>
    <col min="12464" max="12464" width="13.85546875" style="1" bestFit="1" customWidth="1"/>
    <col min="12465" max="12713" width="9.140625" style="1"/>
    <col min="12714" max="12714" width="1.42578125" style="1" customWidth="1"/>
    <col min="12715" max="12715" width="2.140625" style="1" customWidth="1"/>
    <col min="12716" max="12716" width="16.85546875" style="1" customWidth="1"/>
    <col min="12717" max="12717" width="43.42578125" style="1" customWidth="1"/>
    <col min="12718" max="12718" width="22.42578125" style="1" customWidth="1"/>
    <col min="12719" max="12719" width="9.140625" style="1"/>
    <col min="12720" max="12720" width="13.85546875" style="1" bestFit="1" customWidth="1"/>
    <col min="12721" max="12969" width="9.140625" style="1"/>
    <col min="12970" max="12970" width="1.42578125" style="1" customWidth="1"/>
    <col min="12971" max="12971" width="2.140625" style="1" customWidth="1"/>
    <col min="12972" max="12972" width="16.85546875" style="1" customWidth="1"/>
    <col min="12973" max="12973" width="43.42578125" style="1" customWidth="1"/>
    <col min="12974" max="12974" width="22.42578125" style="1" customWidth="1"/>
    <col min="12975" max="12975" width="9.140625" style="1"/>
    <col min="12976" max="12976" width="13.85546875" style="1" bestFit="1" customWidth="1"/>
    <col min="12977" max="13225" width="9.140625" style="1"/>
    <col min="13226" max="13226" width="1.42578125" style="1" customWidth="1"/>
    <col min="13227" max="13227" width="2.140625" style="1" customWidth="1"/>
    <col min="13228" max="13228" width="16.85546875" style="1" customWidth="1"/>
    <col min="13229" max="13229" width="43.42578125" style="1" customWidth="1"/>
    <col min="13230" max="13230" width="22.42578125" style="1" customWidth="1"/>
    <col min="13231" max="13231" width="9.140625" style="1"/>
    <col min="13232" max="13232" width="13.85546875" style="1" bestFit="1" customWidth="1"/>
    <col min="13233" max="13481" width="9.140625" style="1"/>
    <col min="13482" max="13482" width="1.42578125" style="1" customWidth="1"/>
    <col min="13483" max="13483" width="2.140625" style="1" customWidth="1"/>
    <col min="13484" max="13484" width="16.85546875" style="1" customWidth="1"/>
    <col min="13485" max="13485" width="43.42578125" style="1" customWidth="1"/>
    <col min="13486" max="13486" width="22.42578125" style="1" customWidth="1"/>
    <col min="13487" max="13487" width="9.140625" style="1"/>
    <col min="13488" max="13488" width="13.85546875" style="1" bestFit="1" customWidth="1"/>
    <col min="13489" max="13737" width="9.140625" style="1"/>
    <col min="13738" max="13738" width="1.42578125" style="1" customWidth="1"/>
    <col min="13739" max="13739" width="2.140625" style="1" customWidth="1"/>
    <col min="13740" max="13740" width="16.85546875" style="1" customWidth="1"/>
    <col min="13741" max="13741" width="43.42578125" style="1" customWidth="1"/>
    <col min="13742" max="13742" width="22.42578125" style="1" customWidth="1"/>
    <col min="13743" max="13743" width="9.140625" style="1"/>
    <col min="13744" max="13744" width="13.85546875" style="1" bestFit="1" customWidth="1"/>
    <col min="13745" max="13993" width="9.140625" style="1"/>
    <col min="13994" max="13994" width="1.42578125" style="1" customWidth="1"/>
    <col min="13995" max="13995" width="2.140625" style="1" customWidth="1"/>
    <col min="13996" max="13996" width="16.85546875" style="1" customWidth="1"/>
    <col min="13997" max="13997" width="43.42578125" style="1" customWidth="1"/>
    <col min="13998" max="13998" width="22.42578125" style="1" customWidth="1"/>
    <col min="13999" max="13999" width="9.140625" style="1"/>
    <col min="14000" max="14000" width="13.85546875" style="1" bestFit="1" customWidth="1"/>
    <col min="14001" max="14249" width="9.140625" style="1"/>
    <col min="14250" max="14250" width="1.42578125" style="1" customWidth="1"/>
    <col min="14251" max="14251" width="2.140625" style="1" customWidth="1"/>
    <col min="14252" max="14252" width="16.85546875" style="1" customWidth="1"/>
    <col min="14253" max="14253" width="43.42578125" style="1" customWidth="1"/>
    <col min="14254" max="14254" width="22.42578125" style="1" customWidth="1"/>
    <col min="14255" max="14255" width="9.140625" style="1"/>
    <col min="14256" max="14256" width="13.85546875" style="1" bestFit="1" customWidth="1"/>
    <col min="14257" max="14505" width="9.140625" style="1"/>
    <col min="14506" max="14506" width="1.42578125" style="1" customWidth="1"/>
    <col min="14507" max="14507" width="2.140625" style="1" customWidth="1"/>
    <col min="14508" max="14508" width="16.85546875" style="1" customWidth="1"/>
    <col min="14509" max="14509" width="43.42578125" style="1" customWidth="1"/>
    <col min="14510" max="14510" width="22.42578125" style="1" customWidth="1"/>
    <col min="14511" max="14511" width="9.140625" style="1"/>
    <col min="14512" max="14512" width="13.85546875" style="1" bestFit="1" customWidth="1"/>
    <col min="14513" max="14761" width="9.140625" style="1"/>
    <col min="14762" max="14762" width="1.42578125" style="1" customWidth="1"/>
    <col min="14763" max="14763" width="2.140625" style="1" customWidth="1"/>
    <col min="14764" max="14764" width="16.85546875" style="1" customWidth="1"/>
    <col min="14765" max="14765" width="43.42578125" style="1" customWidth="1"/>
    <col min="14766" max="14766" width="22.42578125" style="1" customWidth="1"/>
    <col min="14767" max="14767" width="9.140625" style="1"/>
    <col min="14768" max="14768" width="13.85546875" style="1" bestFit="1" customWidth="1"/>
    <col min="14769" max="15017" width="9.140625" style="1"/>
    <col min="15018" max="15018" width="1.42578125" style="1" customWidth="1"/>
    <col min="15019" max="15019" width="2.140625" style="1" customWidth="1"/>
    <col min="15020" max="15020" width="16.85546875" style="1" customWidth="1"/>
    <col min="15021" max="15021" width="43.42578125" style="1" customWidth="1"/>
    <col min="15022" max="15022" width="22.42578125" style="1" customWidth="1"/>
    <col min="15023" max="15023" width="9.140625" style="1"/>
    <col min="15024" max="15024" width="13.85546875" style="1" bestFit="1" customWidth="1"/>
    <col min="15025" max="15273" width="9.140625" style="1"/>
    <col min="15274" max="15274" width="1.42578125" style="1" customWidth="1"/>
    <col min="15275" max="15275" width="2.140625" style="1" customWidth="1"/>
    <col min="15276" max="15276" width="16.85546875" style="1" customWidth="1"/>
    <col min="15277" max="15277" width="43.42578125" style="1" customWidth="1"/>
    <col min="15278" max="15278" width="22.42578125" style="1" customWidth="1"/>
    <col min="15279" max="15279" width="9.140625" style="1"/>
    <col min="15280" max="15280" width="13.85546875" style="1" bestFit="1" customWidth="1"/>
    <col min="15281" max="15529" width="9.140625" style="1"/>
    <col min="15530" max="15530" width="1.42578125" style="1" customWidth="1"/>
    <col min="15531" max="15531" width="2.140625" style="1" customWidth="1"/>
    <col min="15532" max="15532" width="16.85546875" style="1" customWidth="1"/>
    <col min="15533" max="15533" width="43.42578125" style="1" customWidth="1"/>
    <col min="15534" max="15534" width="22.42578125" style="1" customWidth="1"/>
    <col min="15535" max="15535" width="9.140625" style="1"/>
    <col min="15536" max="15536" width="13.85546875" style="1" bestFit="1" customWidth="1"/>
    <col min="15537" max="15785" width="9.140625" style="1"/>
    <col min="15786" max="15786" width="1.42578125" style="1" customWidth="1"/>
    <col min="15787" max="15787" width="2.140625" style="1" customWidth="1"/>
    <col min="15788" max="15788" width="16.85546875" style="1" customWidth="1"/>
    <col min="15789" max="15789" width="43.42578125" style="1" customWidth="1"/>
    <col min="15790" max="15790" width="22.42578125" style="1" customWidth="1"/>
    <col min="15791" max="15791" width="9.140625" style="1"/>
    <col min="15792" max="15792" width="13.85546875" style="1" bestFit="1" customWidth="1"/>
    <col min="15793" max="16041" width="9.140625" style="1"/>
    <col min="16042" max="16042" width="1.42578125" style="1" customWidth="1"/>
    <col min="16043" max="16043" width="2.140625" style="1" customWidth="1"/>
    <col min="16044" max="16044" width="16.85546875" style="1" customWidth="1"/>
    <col min="16045" max="16045" width="43.42578125" style="1" customWidth="1"/>
    <col min="16046" max="16046" width="22.42578125" style="1" customWidth="1"/>
    <col min="16047" max="16047" width="9.140625" style="1"/>
    <col min="16048" max="16048" width="13.85546875" style="1" bestFit="1" customWidth="1"/>
    <col min="16049" max="16384" width="9.140625" style="1"/>
  </cols>
  <sheetData>
    <row r="2" spans="1:3" x14ac:dyDescent="0.2">
      <c r="C2" s="2" t="s">
        <v>0</v>
      </c>
    </row>
    <row r="3" spans="1:3" x14ac:dyDescent="0.2">
      <c r="A3" s="2"/>
      <c r="B3" s="3"/>
      <c r="C3" s="3"/>
    </row>
    <row r="4" spans="1:3" x14ac:dyDescent="0.2">
      <c r="B4" s="132" t="s">
        <v>1</v>
      </c>
      <c r="C4" s="132"/>
    </row>
    <row r="5" spans="1:3" x14ac:dyDescent="0.2">
      <c r="A5" s="2"/>
      <c r="B5" s="2"/>
      <c r="C5" s="2"/>
    </row>
    <row r="6" spans="1:3" x14ac:dyDescent="0.2">
      <c r="C6" s="4" t="s">
        <v>2</v>
      </c>
    </row>
    <row r="8" spans="1:3" x14ac:dyDescent="0.2">
      <c r="B8" s="133" t="s">
        <v>3</v>
      </c>
      <c r="C8" s="133"/>
    </row>
    <row r="11" spans="1:3" x14ac:dyDescent="0.2">
      <c r="B11" s="2" t="s">
        <v>4</v>
      </c>
    </row>
    <row r="12" spans="1:3" x14ac:dyDescent="0.2">
      <c r="B12" s="89" t="s">
        <v>52</v>
      </c>
    </row>
    <row r="13" spans="1:3" x14ac:dyDescent="0.2">
      <c r="A13" s="4" t="s">
        <v>5</v>
      </c>
      <c r="B13" s="82" t="s">
        <v>55</v>
      </c>
      <c r="C13" s="82"/>
    </row>
    <row r="14" spans="1:3" x14ac:dyDescent="0.2">
      <c r="A14" s="4" t="s">
        <v>6</v>
      </c>
      <c r="B14" s="82" t="s">
        <v>56</v>
      </c>
      <c r="C14" s="82"/>
    </row>
    <row r="15" spans="1:3" x14ac:dyDescent="0.2">
      <c r="A15" s="4" t="s">
        <v>7</v>
      </c>
      <c r="B15" s="81" t="s">
        <v>57</v>
      </c>
      <c r="C15" s="81"/>
    </row>
    <row r="16" spans="1:3" x14ac:dyDescent="0.2">
      <c r="A16" s="4" t="s">
        <v>8</v>
      </c>
      <c r="B16" s="80" t="s">
        <v>58</v>
      </c>
      <c r="C16" s="80"/>
    </row>
    <row r="17" spans="1:3" ht="12" thickBot="1" x14ac:dyDescent="0.25"/>
    <row r="18" spans="1:3" x14ac:dyDescent="0.2">
      <c r="A18" s="5" t="s">
        <v>9</v>
      </c>
      <c r="B18" s="6" t="s">
        <v>10</v>
      </c>
      <c r="C18" s="7" t="s">
        <v>11</v>
      </c>
    </row>
    <row r="19" spans="1:3" ht="22.5" x14ac:dyDescent="0.2">
      <c r="A19" s="84">
        <v>1</v>
      </c>
      <c r="B19" s="99" t="s">
        <v>59</v>
      </c>
      <c r="C19" s="9">
        <f>'Kops a'!E25</f>
        <v>0</v>
      </c>
    </row>
    <row r="20" spans="1:3" x14ac:dyDescent="0.2">
      <c r="A20" s="85"/>
      <c r="B20" s="86"/>
      <c r="C20" s="10"/>
    </row>
    <row r="21" spans="1:3" x14ac:dyDescent="0.2">
      <c r="A21" s="87"/>
      <c r="B21" s="8"/>
      <c r="C21" s="10"/>
    </row>
    <row r="22" spans="1:3" x14ac:dyDescent="0.2">
      <c r="A22" s="87"/>
      <c r="B22" s="8"/>
      <c r="C22" s="10"/>
    </row>
    <row r="23" spans="1:3" x14ac:dyDescent="0.2">
      <c r="A23" s="87"/>
      <c r="B23" s="8"/>
      <c r="C23" s="10"/>
    </row>
    <row r="24" spans="1:3" x14ac:dyDescent="0.2">
      <c r="A24" s="87"/>
      <c r="B24" s="8"/>
      <c r="C24" s="10"/>
    </row>
    <row r="25" spans="1:3" ht="12" thickBot="1" x14ac:dyDescent="0.25">
      <c r="A25" s="88"/>
      <c r="B25" s="53"/>
      <c r="C25" s="54"/>
    </row>
    <row r="26" spans="1:3" ht="12" thickBot="1" x14ac:dyDescent="0.25">
      <c r="A26" s="11"/>
      <c r="B26" s="12" t="s">
        <v>12</v>
      </c>
      <c r="C26" s="13">
        <f>SUM(C19:C25)</f>
        <v>0</v>
      </c>
    </row>
    <row r="27" spans="1:3" ht="12" thickBot="1" x14ac:dyDescent="0.25">
      <c r="B27" s="14"/>
      <c r="C27" s="15"/>
    </row>
    <row r="28" spans="1:3" ht="12" thickBot="1" x14ac:dyDescent="0.25">
      <c r="A28" s="134" t="s">
        <v>13</v>
      </c>
      <c r="B28" s="135"/>
      <c r="C28" s="16">
        <f>ROUND(C26*21%,2)</f>
        <v>0</v>
      </c>
    </row>
    <row r="31" spans="1:3" x14ac:dyDescent="0.2">
      <c r="A31" s="1" t="s">
        <v>14</v>
      </c>
      <c r="B31" s="136"/>
      <c r="C31" s="136"/>
    </row>
    <row r="32" spans="1:3" x14ac:dyDescent="0.2">
      <c r="B32" s="131" t="s">
        <v>15</v>
      </c>
      <c r="C32" s="131"/>
    </row>
    <row r="34" spans="1:3" x14ac:dyDescent="0.2">
      <c r="A34" s="1" t="s">
        <v>53</v>
      </c>
      <c r="B34" s="17"/>
      <c r="C34" s="17"/>
    </row>
    <row r="35" spans="1:3" x14ac:dyDescent="0.2">
      <c r="A35" s="17"/>
      <c r="B35" s="17"/>
      <c r="C35" s="17"/>
    </row>
    <row r="36" spans="1:3" x14ac:dyDescent="0.2">
      <c r="A36" s="1" t="s">
        <v>240</v>
      </c>
    </row>
    <row r="38" spans="1:3" x14ac:dyDescent="0.2">
      <c r="A38" s="100" t="s">
        <v>60</v>
      </c>
    </row>
    <row r="39" spans="1:3" x14ac:dyDescent="0.2">
      <c r="A39" s="100" t="s">
        <v>61</v>
      </c>
    </row>
  </sheetData>
  <mergeCells count="5">
    <mergeCell ref="B32:C32"/>
    <mergeCell ref="B4:C4"/>
    <mergeCell ref="B8:C8"/>
    <mergeCell ref="A28:B28"/>
    <mergeCell ref="B31:C31"/>
  </mergeCells>
  <conditionalFormatting sqref="C19 C26 C28">
    <cfRule type="cellIs" dxfId="124" priority="9" operator="equal">
      <formula>0</formula>
    </cfRule>
  </conditionalFormatting>
  <conditionalFormatting sqref="B13:B16">
    <cfRule type="cellIs" dxfId="123" priority="8" operator="equal">
      <formula>0</formula>
    </cfRule>
  </conditionalFormatting>
  <conditionalFormatting sqref="B19">
    <cfRule type="cellIs" dxfId="122" priority="7" operator="equal">
      <formula>0</formula>
    </cfRule>
  </conditionalFormatting>
  <conditionalFormatting sqref="B34">
    <cfRule type="cellIs" dxfId="121" priority="5" operator="equal">
      <formula>0</formula>
    </cfRule>
  </conditionalFormatting>
  <conditionalFormatting sqref="B31:C31">
    <cfRule type="cellIs" dxfId="120" priority="3" operator="equal">
      <formula>0</formula>
    </cfRule>
  </conditionalFormatting>
  <conditionalFormatting sqref="A19">
    <cfRule type="cellIs" dxfId="119" priority="2" operator="equal">
      <formula>0</formula>
    </cfRule>
  </conditionalFormatting>
  <conditionalFormatting sqref="A36">
    <cfRule type="containsText" dxfId="118" priority="1" operator="containsText" text="Tāme sastādīta 20__. gada __. _________">
      <formula>NOT(ISERROR(SEARCH("Tāme sastādīta 20__. gada __. _________",A36)))</formula>
    </cfRule>
  </conditionalFormatting>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I38"/>
  <sheetViews>
    <sheetView zoomScaleNormal="100" workbookViewId="0">
      <selection activeCell="C38" sqref="C38"/>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4"/>
      <c r="G1" s="133"/>
      <c r="H1" s="133"/>
      <c r="I1" s="133"/>
    </row>
    <row r="2" spans="1:9" x14ac:dyDescent="0.2">
      <c r="A2" s="139" t="s">
        <v>16</v>
      </c>
      <c r="B2" s="139"/>
      <c r="C2" s="139"/>
      <c r="D2" s="139"/>
      <c r="E2" s="139"/>
      <c r="F2" s="139"/>
      <c r="G2" s="139"/>
      <c r="H2" s="139"/>
      <c r="I2" s="139"/>
    </row>
    <row r="3" spans="1:9" x14ac:dyDescent="0.2">
      <c r="A3" s="2"/>
      <c r="B3" s="2"/>
      <c r="C3" s="2"/>
      <c r="D3" s="2"/>
      <c r="E3" s="2"/>
      <c r="F3" s="2"/>
      <c r="G3" s="2"/>
      <c r="H3" s="2"/>
      <c r="I3" s="2"/>
    </row>
    <row r="4" spans="1:9" x14ac:dyDescent="0.2">
      <c r="A4" s="2"/>
      <c r="B4" s="2"/>
      <c r="C4" s="140" t="s">
        <v>17</v>
      </c>
      <c r="D4" s="140"/>
      <c r="E4" s="140"/>
      <c r="F4" s="140"/>
      <c r="G4" s="140"/>
      <c r="H4" s="140"/>
      <c r="I4" s="140"/>
    </row>
    <row r="5" spans="1:9" ht="11.25" customHeight="1" x14ac:dyDescent="0.2">
      <c r="A5" s="90"/>
      <c r="B5" s="90"/>
      <c r="C5" s="142" t="s">
        <v>52</v>
      </c>
      <c r="D5" s="142"/>
      <c r="E5" s="142"/>
      <c r="F5" s="142"/>
      <c r="G5" s="142"/>
      <c r="H5" s="142"/>
      <c r="I5" s="142"/>
    </row>
    <row r="6" spans="1:9" x14ac:dyDescent="0.2">
      <c r="A6" s="137" t="s">
        <v>18</v>
      </c>
      <c r="B6" s="137"/>
      <c r="C6" s="137"/>
      <c r="D6" s="141" t="str">
        <f>'Kopt a'!B13</f>
        <v>Daudzdzīvokļu dzīvojamās mājas atjaunošana</v>
      </c>
      <c r="E6" s="141"/>
      <c r="F6" s="141"/>
      <c r="G6" s="141"/>
      <c r="H6" s="141"/>
      <c r="I6" s="141"/>
    </row>
    <row r="7" spans="1:9" x14ac:dyDescent="0.2">
      <c r="A7" s="137" t="s">
        <v>6</v>
      </c>
      <c r="B7" s="137"/>
      <c r="C7" s="137"/>
      <c r="D7" s="138" t="str">
        <f>'Kopt a'!B14</f>
        <v>Daudzdzīvokļu dzīvojamā māja</v>
      </c>
      <c r="E7" s="138"/>
      <c r="F7" s="138"/>
      <c r="G7" s="138"/>
      <c r="H7" s="138"/>
      <c r="I7" s="138"/>
    </row>
    <row r="8" spans="1:9" x14ac:dyDescent="0.2">
      <c r="A8" s="147" t="s">
        <v>19</v>
      </c>
      <c r="B8" s="147"/>
      <c r="C8" s="147"/>
      <c r="D8" s="138" t="str">
        <f>'Kopt a'!B15</f>
        <v>Slimnīcas iela 9, Liepāja</v>
      </c>
      <c r="E8" s="138"/>
      <c r="F8" s="138"/>
      <c r="G8" s="138"/>
      <c r="H8" s="138"/>
      <c r="I8" s="138"/>
    </row>
    <row r="9" spans="1:9" x14ac:dyDescent="0.2">
      <c r="A9" s="147" t="s">
        <v>20</v>
      </c>
      <c r="B9" s="147"/>
      <c r="C9" s="147"/>
      <c r="D9" s="138" t="str">
        <f>'Kopt a'!B16</f>
        <v>3-8/577</v>
      </c>
      <c r="E9" s="138"/>
      <c r="F9" s="138"/>
      <c r="G9" s="138"/>
      <c r="H9" s="138"/>
      <c r="I9" s="138"/>
    </row>
    <row r="10" spans="1:9" x14ac:dyDescent="0.2">
      <c r="C10" s="4" t="s">
        <v>21</v>
      </c>
      <c r="D10" s="148">
        <f>E25</f>
        <v>0</v>
      </c>
      <c r="E10" s="148"/>
      <c r="F10" s="83"/>
      <c r="G10" s="83"/>
      <c r="H10" s="83"/>
      <c r="I10" s="83"/>
    </row>
    <row r="11" spans="1:9" x14ac:dyDescent="0.2">
      <c r="C11" s="4" t="s">
        <v>22</v>
      </c>
      <c r="D11" s="148">
        <f>I21</f>
        <v>0</v>
      </c>
      <c r="E11" s="148"/>
      <c r="F11" s="83"/>
      <c r="G11" s="83"/>
      <c r="H11" s="83"/>
      <c r="I11" s="83"/>
    </row>
    <row r="12" spans="1:9" ht="12" thickBot="1" x14ac:dyDescent="0.25">
      <c r="F12" s="18"/>
      <c r="G12" s="18"/>
      <c r="H12" s="18"/>
      <c r="I12" s="18"/>
    </row>
    <row r="13" spans="1:9" x14ac:dyDescent="0.2">
      <c r="A13" s="149" t="s">
        <v>23</v>
      </c>
      <c r="B13" s="151" t="s">
        <v>24</v>
      </c>
      <c r="C13" s="153" t="s">
        <v>25</v>
      </c>
      <c r="D13" s="154"/>
      <c r="E13" s="157" t="s">
        <v>26</v>
      </c>
      <c r="F13" s="143" t="s">
        <v>27</v>
      </c>
      <c r="G13" s="144"/>
      <c r="H13" s="144"/>
      <c r="I13" s="145" t="s">
        <v>28</v>
      </c>
    </row>
    <row r="14" spans="1:9" ht="23.25" thickBot="1" x14ac:dyDescent="0.25">
      <c r="A14" s="150"/>
      <c r="B14" s="152"/>
      <c r="C14" s="155"/>
      <c r="D14" s="156"/>
      <c r="E14" s="158"/>
      <c r="F14" s="19" t="s">
        <v>29</v>
      </c>
      <c r="G14" s="20" t="s">
        <v>30</v>
      </c>
      <c r="H14" s="20" t="s">
        <v>31</v>
      </c>
      <c r="I14" s="146"/>
    </row>
    <row r="15" spans="1:9" x14ac:dyDescent="0.2">
      <c r="A15" s="78">
        <f>IF(E15=0,0,IF(COUNTBLANK(E15)=1,0,COUNTA($E$15:E15)))</f>
        <v>0</v>
      </c>
      <c r="B15" s="24">
        <f>IF(A15=0,0,CONCATENATE("Lt-",A15))</f>
        <v>0</v>
      </c>
      <c r="C15" s="159" t="str">
        <f>'1a'!C2:I2</f>
        <v>Būvlaukuma uzturēšana</v>
      </c>
      <c r="D15" s="160"/>
      <c r="E15" s="60">
        <f>'1a'!P29</f>
        <v>0</v>
      </c>
      <c r="F15" s="55">
        <f>'1a'!M29</f>
        <v>0</v>
      </c>
      <c r="G15" s="56">
        <f>'1a'!N29</f>
        <v>0</v>
      </c>
      <c r="H15" s="56">
        <f>'1a'!O29</f>
        <v>0</v>
      </c>
      <c r="I15" s="57">
        <f>'1a'!L29</f>
        <v>0</v>
      </c>
    </row>
    <row r="16" spans="1:9" x14ac:dyDescent="0.2">
      <c r="A16" s="79">
        <f>IF(E16=0,0,IF(COUNTBLANK(E16)=1,0,COUNTA($E$15:E16)))</f>
        <v>0</v>
      </c>
      <c r="B16" s="25">
        <f>IF(A16=0,0,CONCATENATE("Lt-",A16))</f>
        <v>0</v>
      </c>
      <c r="C16" s="161" t="str">
        <f>'2a'!C2:I2</f>
        <v>Fasāde un cokols</v>
      </c>
      <c r="D16" s="162"/>
      <c r="E16" s="61">
        <f>'2a'!P94</f>
        <v>0</v>
      </c>
      <c r="F16" s="46">
        <f>'2a'!M94</f>
        <v>0</v>
      </c>
      <c r="G16" s="58">
        <f>'2a'!N94</f>
        <v>0</v>
      </c>
      <c r="H16" s="58">
        <f>'2a'!O94</f>
        <v>0</v>
      </c>
      <c r="I16" s="59">
        <f>'2a'!L94</f>
        <v>0</v>
      </c>
    </row>
    <row r="17" spans="1:9" x14ac:dyDescent="0.2">
      <c r="A17" s="79">
        <f>IF(E17=0,0,IF(COUNTBLANK(E17)=1,0,COUNTA($E$15:E17)))</f>
        <v>0</v>
      </c>
      <c r="B17" s="25">
        <f t="shared" ref="B17:B20" si="0">IF(A17=0,0,CONCATENATE("Lt-",A17))</f>
        <v>0</v>
      </c>
      <c r="C17" s="161" t="str">
        <f>'3a'!C2:I2</f>
        <v>Logi, durvis, restes</v>
      </c>
      <c r="D17" s="162"/>
      <c r="E17" s="62">
        <f>'3a'!P37</f>
        <v>0</v>
      </c>
      <c r="F17" s="46">
        <f>'3a'!M37</f>
        <v>0</v>
      </c>
      <c r="G17" s="58">
        <f>'3a'!N37</f>
        <v>0</v>
      </c>
      <c r="H17" s="58">
        <f>'3a'!O37</f>
        <v>0</v>
      </c>
      <c r="I17" s="59">
        <f>'3a'!L37</f>
        <v>0</v>
      </c>
    </row>
    <row r="18" spans="1:9" ht="11.25" customHeight="1" x14ac:dyDescent="0.2">
      <c r="A18" s="79">
        <f>IF(E18=0,0,IF(COUNTBLANK(E18)=1,0,COUNTA($E$15:E18)))</f>
        <v>0</v>
      </c>
      <c r="B18" s="25">
        <f t="shared" si="0"/>
        <v>0</v>
      </c>
      <c r="C18" s="161" t="str">
        <f>'4a'!C2:I2</f>
        <v>Bēniņi, jumts</v>
      </c>
      <c r="D18" s="162"/>
      <c r="E18" s="62">
        <f>'4a'!P35</f>
        <v>0</v>
      </c>
      <c r="F18" s="46">
        <f>'4a'!M35</f>
        <v>0</v>
      </c>
      <c r="G18" s="58">
        <f>'4a'!N35</f>
        <v>0</v>
      </c>
      <c r="H18" s="58">
        <f>'4a'!O35</f>
        <v>0</v>
      </c>
      <c r="I18" s="59">
        <f>'4a'!L35</f>
        <v>0</v>
      </c>
    </row>
    <row r="19" spans="1:9" x14ac:dyDescent="0.2">
      <c r="A19" s="79">
        <f>IF(E19=0,0,IF(COUNTBLANK(E19)=1,0,COUNTA($E$15:E19)))</f>
        <v>0</v>
      </c>
      <c r="B19" s="25">
        <f t="shared" si="0"/>
        <v>0</v>
      </c>
      <c r="C19" s="161" t="str">
        <f>'5a'!C2:I2</f>
        <v>Pagrabs</v>
      </c>
      <c r="D19" s="162"/>
      <c r="E19" s="62">
        <f>'5a'!P20</f>
        <v>0</v>
      </c>
      <c r="F19" s="46">
        <f>'5a'!M20</f>
        <v>0</v>
      </c>
      <c r="G19" s="58">
        <f>'5a'!N20</f>
        <v>0</v>
      </c>
      <c r="H19" s="58">
        <f>'5a'!O20</f>
        <v>0</v>
      </c>
      <c r="I19" s="59">
        <f>'5a'!L20</f>
        <v>0</v>
      </c>
    </row>
    <row r="20" spans="1:9" ht="12" thickBot="1" x14ac:dyDescent="0.25">
      <c r="A20" s="79">
        <f>IF(E20=0,0,IF(COUNTBLANK(E20)=1,0,COUNTA($E$15:E20)))</f>
        <v>0</v>
      </c>
      <c r="B20" s="25">
        <f t="shared" si="0"/>
        <v>0</v>
      </c>
      <c r="C20" s="161" t="str">
        <f>'6a'!C2:I2</f>
        <v>Apkure, ventilācija</v>
      </c>
      <c r="D20" s="162"/>
      <c r="E20" s="62">
        <f>'6a'!P43</f>
        <v>0</v>
      </c>
      <c r="F20" s="46">
        <f>'6a'!M43</f>
        <v>0</v>
      </c>
      <c r="G20" s="58">
        <f>'6a'!N43</f>
        <v>0</v>
      </c>
      <c r="H20" s="58">
        <f>'6a'!O43</f>
        <v>0</v>
      </c>
      <c r="I20" s="59">
        <f>'6a'!L43</f>
        <v>0</v>
      </c>
    </row>
    <row r="21" spans="1:9" ht="12" thickBot="1" x14ac:dyDescent="0.25">
      <c r="A21" s="163" t="s">
        <v>32</v>
      </c>
      <c r="B21" s="164"/>
      <c r="C21" s="164"/>
      <c r="D21" s="164"/>
      <c r="E21" s="41">
        <f>SUM(E15:E20)</f>
        <v>0</v>
      </c>
      <c r="F21" s="40">
        <f>SUM(F15:F20)</f>
        <v>0</v>
      </c>
      <c r="G21" s="40">
        <f>SUM(G15:G20)</f>
        <v>0</v>
      </c>
      <c r="H21" s="40">
        <f>SUM(H15:H20)</f>
        <v>0</v>
      </c>
      <c r="I21" s="41">
        <f>SUM(I15:I20)</f>
        <v>0</v>
      </c>
    </row>
    <row r="22" spans="1:9" x14ac:dyDescent="0.2">
      <c r="A22" s="165" t="s">
        <v>33</v>
      </c>
      <c r="B22" s="166"/>
      <c r="C22" s="167"/>
      <c r="D22" s="75"/>
      <c r="E22" s="42">
        <f>ROUND(E21*$D22,2)</f>
        <v>0</v>
      </c>
      <c r="F22" s="43"/>
      <c r="G22" s="43"/>
      <c r="H22" s="43"/>
      <c r="I22" s="43"/>
    </row>
    <row r="23" spans="1:9" x14ac:dyDescent="0.2">
      <c r="A23" s="168" t="s">
        <v>34</v>
      </c>
      <c r="B23" s="169"/>
      <c r="C23" s="170"/>
      <c r="D23" s="76"/>
      <c r="E23" s="44">
        <f>ROUND(E22*$D23,2)</f>
        <v>0</v>
      </c>
      <c r="F23" s="43"/>
      <c r="G23" s="43"/>
      <c r="H23" s="43"/>
      <c r="I23" s="43"/>
    </row>
    <row r="24" spans="1:9" x14ac:dyDescent="0.2">
      <c r="A24" s="171" t="s">
        <v>35</v>
      </c>
      <c r="B24" s="172"/>
      <c r="C24" s="173"/>
      <c r="D24" s="77"/>
      <c r="E24" s="44">
        <f>ROUND(E21*$D24,2)</f>
        <v>0</v>
      </c>
      <c r="F24" s="43"/>
      <c r="G24" s="43"/>
      <c r="H24" s="43"/>
      <c r="I24" s="43"/>
    </row>
    <row r="25" spans="1:9" ht="12" thickBot="1" x14ac:dyDescent="0.25">
      <c r="A25" s="174" t="s">
        <v>36</v>
      </c>
      <c r="B25" s="175"/>
      <c r="C25" s="176"/>
      <c r="D25" s="22"/>
      <c r="E25" s="45">
        <f>SUM(E21:E24)-E23</f>
        <v>0</v>
      </c>
      <c r="F25" s="43"/>
      <c r="G25" s="43"/>
      <c r="H25" s="43"/>
      <c r="I25" s="43"/>
    </row>
    <row r="26" spans="1:9" ht="12" thickBot="1" x14ac:dyDescent="0.25">
      <c r="C26" s="98" t="s">
        <v>65</v>
      </c>
      <c r="D26" s="109">
        <v>0.02</v>
      </c>
      <c r="E26" s="110">
        <f>ROUND(E25*D26,2)</f>
        <v>0</v>
      </c>
      <c r="G26" s="21"/>
    </row>
    <row r="27" spans="1:9" ht="12" thickBot="1" x14ac:dyDescent="0.25">
      <c r="C27" s="98" t="s">
        <v>66</v>
      </c>
      <c r="D27" s="39"/>
      <c r="E27" s="111">
        <f>E26+E25</f>
        <v>0</v>
      </c>
      <c r="F27" s="23"/>
      <c r="G27" s="23"/>
      <c r="H27" s="23"/>
      <c r="I27" s="23"/>
    </row>
    <row r="30" spans="1:9" x14ac:dyDescent="0.2">
      <c r="A30" s="1" t="s">
        <v>14</v>
      </c>
      <c r="B30" s="17"/>
      <c r="C30" s="136"/>
      <c r="D30" s="136"/>
      <c r="E30" s="136"/>
      <c r="F30" s="136"/>
      <c r="G30" s="136"/>
      <c r="H30" s="136"/>
    </row>
    <row r="31" spans="1:9" x14ac:dyDescent="0.2">
      <c r="A31" s="17"/>
      <c r="B31" s="17"/>
      <c r="C31" s="131" t="s">
        <v>15</v>
      </c>
      <c r="D31" s="131"/>
      <c r="E31" s="131"/>
      <c r="F31" s="131"/>
      <c r="G31" s="131"/>
      <c r="H31" s="131"/>
    </row>
    <row r="32" spans="1:9" x14ac:dyDescent="0.2">
      <c r="A32" s="17"/>
      <c r="B32" s="17"/>
      <c r="C32" s="17"/>
      <c r="D32" s="17"/>
      <c r="E32" s="17"/>
      <c r="F32" s="17"/>
      <c r="G32" s="17"/>
      <c r="H32" s="17"/>
    </row>
    <row r="33" spans="1:8" x14ac:dyDescent="0.2">
      <c r="A33" s="91" t="str">
        <f>'Kopt a'!A36</f>
        <v>Tāme sastādīta 2021. gada __. _________</v>
      </c>
      <c r="B33" s="92"/>
      <c r="C33" s="92"/>
      <c r="D33" s="92"/>
      <c r="F33" s="17"/>
      <c r="G33" s="17"/>
      <c r="H33" s="17"/>
    </row>
    <row r="34" spans="1:8" x14ac:dyDescent="0.2">
      <c r="A34" s="17"/>
      <c r="B34" s="17"/>
      <c r="C34" s="17"/>
      <c r="D34" s="17"/>
      <c r="E34" s="17"/>
      <c r="F34" s="17"/>
      <c r="G34" s="17"/>
      <c r="H34" s="17"/>
    </row>
    <row r="35" spans="1:8" x14ac:dyDescent="0.2">
      <c r="A35" s="1" t="s">
        <v>37</v>
      </c>
      <c r="B35" s="17"/>
      <c r="C35" s="136"/>
      <c r="D35" s="136"/>
      <c r="E35" s="136"/>
      <c r="F35" s="136"/>
      <c r="G35" s="136"/>
      <c r="H35" s="136"/>
    </row>
    <row r="36" spans="1:8" x14ac:dyDescent="0.2">
      <c r="A36" s="17"/>
      <c r="B36" s="17"/>
      <c r="C36" s="131" t="s">
        <v>15</v>
      </c>
      <c r="D36" s="131"/>
      <c r="E36" s="131"/>
      <c r="F36" s="131"/>
      <c r="G36" s="131"/>
      <c r="H36" s="131"/>
    </row>
    <row r="37" spans="1:8" x14ac:dyDescent="0.2">
      <c r="A37" s="17"/>
      <c r="B37" s="17"/>
      <c r="C37" s="17"/>
      <c r="D37" s="17"/>
      <c r="E37" s="17"/>
      <c r="F37" s="17"/>
      <c r="G37" s="17"/>
      <c r="H37" s="17"/>
    </row>
    <row r="38" spans="1:8" x14ac:dyDescent="0.2">
      <c r="A38" s="91" t="s">
        <v>53</v>
      </c>
      <c r="B38" s="92"/>
      <c r="C38" s="97"/>
      <c r="D38" s="92"/>
      <c r="F38" s="17"/>
      <c r="G38" s="17"/>
      <c r="H38" s="17"/>
    </row>
  </sheetData>
  <mergeCells count="35">
    <mergeCell ref="C20:D20"/>
    <mergeCell ref="C30:H30"/>
    <mergeCell ref="C31:H31"/>
    <mergeCell ref="C35:H35"/>
    <mergeCell ref="C36:H36"/>
    <mergeCell ref="A21:D21"/>
    <mergeCell ref="A22:C22"/>
    <mergeCell ref="A23:C23"/>
    <mergeCell ref="A24:C24"/>
    <mergeCell ref="A25:C25"/>
    <mergeCell ref="C15:D15"/>
    <mergeCell ref="C16:D16"/>
    <mergeCell ref="C17:D17"/>
    <mergeCell ref="C18:D18"/>
    <mergeCell ref="C19:D19"/>
    <mergeCell ref="F13:H13"/>
    <mergeCell ref="I13:I14"/>
    <mergeCell ref="A8:C8"/>
    <mergeCell ref="D8:I8"/>
    <mergeCell ref="A9:C9"/>
    <mergeCell ref="D9:I9"/>
    <mergeCell ref="D10:E10"/>
    <mergeCell ref="D11:E11"/>
    <mergeCell ref="A13:A14"/>
    <mergeCell ref="B13:B14"/>
    <mergeCell ref="C13:D14"/>
    <mergeCell ref="E13:E14"/>
    <mergeCell ref="A7:C7"/>
    <mergeCell ref="D7:I7"/>
    <mergeCell ref="G1:I1"/>
    <mergeCell ref="A2:I2"/>
    <mergeCell ref="C4:I4"/>
    <mergeCell ref="A6:C6"/>
    <mergeCell ref="D6:I6"/>
    <mergeCell ref="C5:I5"/>
  </mergeCells>
  <conditionalFormatting sqref="A15:D20 E15:I21">
    <cfRule type="cellIs" dxfId="117" priority="19" operator="equal">
      <formula>0</formula>
    </cfRule>
  </conditionalFormatting>
  <conditionalFormatting sqref="D10:E11">
    <cfRule type="cellIs" dxfId="116" priority="18" operator="equal">
      <formula>0</formula>
    </cfRule>
  </conditionalFormatting>
  <conditionalFormatting sqref="E15 E22:E25">
    <cfRule type="cellIs" dxfId="115" priority="16" operator="equal">
      <formula>0</formula>
    </cfRule>
  </conditionalFormatting>
  <conditionalFormatting sqref="D22:D24">
    <cfRule type="cellIs" dxfId="114" priority="14" operator="equal">
      <formula>0</formula>
    </cfRule>
  </conditionalFormatting>
  <conditionalFormatting sqref="C35:H35">
    <cfRule type="cellIs" dxfId="113" priority="11" operator="equal">
      <formula>0</formula>
    </cfRule>
  </conditionalFormatting>
  <conditionalFormatting sqref="C30:H30">
    <cfRule type="cellIs" dxfId="112" priority="10" operator="equal">
      <formula>0</formula>
    </cfRule>
  </conditionalFormatting>
  <conditionalFormatting sqref="D6:I9">
    <cfRule type="cellIs" dxfId="111" priority="6" operator="equal">
      <formula>0</formula>
    </cfRule>
  </conditionalFormatting>
  <conditionalFormatting sqref="C38">
    <cfRule type="cellIs" dxfId="110" priority="4" operator="equal">
      <formula>0</formula>
    </cfRule>
  </conditionalFormatting>
  <pageMargins left="0.7" right="0.7" top="0.75" bottom="0.75" header="0.3" footer="0.3"/>
  <pageSetup paperSize="9"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______________",A33)))</xm:f>
            <xm:f>"Tāme sastādīta ____. gada ___. ______________"</xm:f>
            <x14:dxf>
              <font>
                <color auto="1"/>
              </font>
              <fill>
                <patternFill>
                  <bgColor rgb="FFC6EFCE"/>
                </patternFill>
              </fill>
            </x14:dxf>
          </x14:cfRule>
          <xm:sqref>A33</xm:sqref>
        </x14:conditionalFormatting>
        <x14:conditionalFormatting xmlns:xm="http://schemas.microsoft.com/office/excel/2006/main">
          <x14:cfRule type="containsText" priority="9" operator="containsText" id="{B0E18B02-73ED-406C-A15F-5DAFFA939ECE}">
            <xm:f>NOT(ISERROR(SEARCH("Sertifikāta Nr. _________________________________",A38)))</xm:f>
            <xm:f>"Sertifikāta Nr. _________________________________"</xm:f>
            <x14:dxf>
              <font>
                <color auto="1"/>
              </font>
              <fill>
                <patternFill>
                  <bgColor rgb="FFC6EFCE"/>
                </patternFill>
              </fill>
            </x14:dxf>
          </x14:cfRule>
          <xm:sqref>A38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P44"/>
  <sheetViews>
    <sheetView zoomScaleNormal="100" workbookViewId="0">
      <selection activeCell="A35" sqref="A35"/>
    </sheetView>
  </sheetViews>
  <sheetFormatPr defaultRowHeight="11.25" x14ac:dyDescent="0.2"/>
  <cols>
    <col min="1" max="1" width="4.5703125" style="1" customWidth="1"/>
    <col min="2" max="2" width="5.28515625" style="1" customWidth="1"/>
    <col min="3" max="3" width="40.710937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38</v>
      </c>
      <c r="D1" s="52">
        <f>'Kops a'!A15</f>
        <v>0</v>
      </c>
      <c r="E1" s="23"/>
      <c r="F1" s="23"/>
      <c r="G1" s="23"/>
      <c r="H1" s="23"/>
      <c r="I1" s="23"/>
      <c r="J1" s="23"/>
      <c r="N1" s="26"/>
      <c r="O1" s="27"/>
      <c r="P1" s="28"/>
    </row>
    <row r="2" spans="1:16" x14ac:dyDescent="0.2">
      <c r="A2" s="29"/>
      <c r="B2" s="29"/>
      <c r="C2" s="178" t="s">
        <v>195</v>
      </c>
      <c r="D2" s="178"/>
      <c r="E2" s="178"/>
      <c r="F2" s="178"/>
      <c r="G2" s="178"/>
      <c r="H2" s="178"/>
      <c r="I2" s="178"/>
      <c r="J2" s="29"/>
    </row>
    <row r="3" spans="1:16" x14ac:dyDescent="0.2">
      <c r="A3" s="30"/>
      <c r="B3" s="30"/>
      <c r="C3" s="140" t="s">
        <v>17</v>
      </c>
      <c r="D3" s="140"/>
      <c r="E3" s="140"/>
      <c r="F3" s="140"/>
      <c r="G3" s="140"/>
      <c r="H3" s="140"/>
      <c r="I3" s="140"/>
      <c r="J3" s="30"/>
    </row>
    <row r="4" spans="1:16" x14ac:dyDescent="0.2">
      <c r="A4" s="30"/>
      <c r="B4" s="30"/>
      <c r="C4" s="179" t="s">
        <v>52</v>
      </c>
      <c r="D4" s="179"/>
      <c r="E4" s="179"/>
      <c r="F4" s="179"/>
      <c r="G4" s="179"/>
      <c r="H4" s="179"/>
      <c r="I4" s="179"/>
      <c r="J4" s="30"/>
    </row>
    <row r="5" spans="1:16" ht="11.25" customHeight="1" x14ac:dyDescent="0.2">
      <c r="A5" s="23"/>
      <c r="B5" s="23"/>
      <c r="C5" s="27" t="s">
        <v>5</v>
      </c>
      <c r="D5" s="192" t="str">
        <f>'Kops a'!D6</f>
        <v>Daudzdzīvokļu dzīvojamās mājas atjaunošana</v>
      </c>
      <c r="E5" s="192"/>
      <c r="F5" s="192"/>
      <c r="G5" s="192"/>
      <c r="H5" s="192"/>
      <c r="I5" s="192"/>
      <c r="J5" s="192"/>
      <c r="K5" s="192"/>
      <c r="L5" s="192"/>
      <c r="M5" s="17"/>
      <c r="N5" s="17"/>
      <c r="O5" s="17"/>
      <c r="P5" s="17"/>
    </row>
    <row r="6" spans="1:16" x14ac:dyDescent="0.2">
      <c r="A6" s="23"/>
      <c r="B6" s="23"/>
      <c r="C6" s="27" t="s">
        <v>6</v>
      </c>
      <c r="D6" s="192" t="str">
        <f>'Kops a'!D7</f>
        <v>Daudzdzīvokļu dzīvojamā māja</v>
      </c>
      <c r="E6" s="192"/>
      <c r="F6" s="192"/>
      <c r="G6" s="192"/>
      <c r="H6" s="192"/>
      <c r="I6" s="192"/>
      <c r="J6" s="192"/>
      <c r="K6" s="192"/>
      <c r="L6" s="192"/>
      <c r="M6" s="17"/>
      <c r="N6" s="17"/>
      <c r="O6" s="17"/>
      <c r="P6" s="17"/>
    </row>
    <row r="7" spans="1:16" x14ac:dyDescent="0.2">
      <c r="A7" s="23"/>
      <c r="B7" s="23"/>
      <c r="C7" s="27" t="s">
        <v>7</v>
      </c>
      <c r="D7" s="192" t="str">
        <f>'Kops a'!D8</f>
        <v>Slimnīcas iela 9, Liepāja</v>
      </c>
      <c r="E7" s="192"/>
      <c r="F7" s="192"/>
      <c r="G7" s="192"/>
      <c r="H7" s="192"/>
      <c r="I7" s="192"/>
      <c r="J7" s="192"/>
      <c r="K7" s="192"/>
      <c r="L7" s="192"/>
      <c r="M7" s="17"/>
      <c r="N7" s="17"/>
      <c r="O7" s="17"/>
      <c r="P7" s="17"/>
    </row>
    <row r="8" spans="1:16" x14ac:dyDescent="0.2">
      <c r="A8" s="23"/>
      <c r="B8" s="23"/>
      <c r="C8" s="4" t="s">
        <v>20</v>
      </c>
      <c r="D8" s="192" t="str">
        <f>'Kops a'!D9</f>
        <v>3-8/577</v>
      </c>
      <c r="E8" s="192"/>
      <c r="F8" s="192"/>
      <c r="G8" s="192"/>
      <c r="H8" s="192"/>
      <c r="I8" s="192"/>
      <c r="J8" s="192"/>
      <c r="K8" s="192"/>
      <c r="L8" s="192"/>
      <c r="M8" s="17"/>
      <c r="N8" s="17"/>
      <c r="O8" s="17"/>
      <c r="P8" s="17"/>
    </row>
    <row r="9" spans="1:16" ht="11.25" customHeight="1" x14ac:dyDescent="0.2">
      <c r="A9" s="180" t="s">
        <v>239</v>
      </c>
      <c r="B9" s="180"/>
      <c r="C9" s="180"/>
      <c r="D9" s="180"/>
      <c r="E9" s="180"/>
      <c r="F9" s="180"/>
      <c r="G9" s="31"/>
      <c r="H9" s="31"/>
      <c r="I9" s="31"/>
      <c r="J9" s="184" t="s">
        <v>39</v>
      </c>
      <c r="K9" s="184"/>
      <c r="L9" s="184"/>
      <c r="M9" s="184"/>
      <c r="N9" s="191">
        <f>P29</f>
        <v>0</v>
      </c>
      <c r="O9" s="191"/>
      <c r="P9" s="31"/>
    </row>
    <row r="10" spans="1:16" x14ac:dyDescent="0.2">
      <c r="A10" s="32"/>
      <c r="B10" s="33"/>
      <c r="C10" s="4"/>
      <c r="D10" s="23"/>
      <c r="E10" s="23"/>
      <c r="F10" s="23"/>
      <c r="G10" s="23"/>
      <c r="H10" s="23"/>
      <c r="I10" s="23"/>
      <c r="J10" s="23"/>
      <c r="K10" s="23"/>
      <c r="L10" s="29"/>
      <c r="M10" s="29"/>
      <c r="O10" s="95"/>
      <c r="P10" s="93" t="str">
        <f>A35</f>
        <v>Tāme sastādīta 2021.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49" t="s">
        <v>23</v>
      </c>
      <c r="B12" s="186" t="s">
        <v>40</v>
      </c>
      <c r="C12" s="182" t="s">
        <v>41</v>
      </c>
      <c r="D12" s="189" t="s">
        <v>42</v>
      </c>
      <c r="E12" s="193" t="s">
        <v>43</v>
      </c>
      <c r="F12" s="181" t="s">
        <v>44</v>
      </c>
      <c r="G12" s="182"/>
      <c r="H12" s="182"/>
      <c r="I12" s="182"/>
      <c r="J12" s="182"/>
      <c r="K12" s="183"/>
      <c r="L12" s="181" t="s">
        <v>45</v>
      </c>
      <c r="M12" s="182"/>
      <c r="N12" s="182"/>
      <c r="O12" s="182"/>
      <c r="P12" s="183"/>
    </row>
    <row r="13" spans="1:16" ht="126.75" customHeight="1" thickBot="1" x14ac:dyDescent="0.25">
      <c r="A13" s="185"/>
      <c r="B13" s="187"/>
      <c r="C13" s="188"/>
      <c r="D13" s="190"/>
      <c r="E13" s="194"/>
      <c r="F13" s="36" t="s">
        <v>46</v>
      </c>
      <c r="G13" s="37" t="s">
        <v>47</v>
      </c>
      <c r="H13" s="37" t="s">
        <v>48</v>
      </c>
      <c r="I13" s="37" t="s">
        <v>49</v>
      </c>
      <c r="J13" s="37" t="s">
        <v>50</v>
      </c>
      <c r="K13" s="63" t="s">
        <v>51</v>
      </c>
      <c r="L13" s="36" t="s">
        <v>46</v>
      </c>
      <c r="M13" s="37" t="s">
        <v>48</v>
      </c>
      <c r="N13" s="37" t="s">
        <v>49</v>
      </c>
      <c r="O13" s="37" t="s">
        <v>50</v>
      </c>
      <c r="P13" s="63" t="s">
        <v>51</v>
      </c>
    </row>
    <row r="14" spans="1:16" ht="33.75" x14ac:dyDescent="0.2">
      <c r="A14" s="125">
        <v>1</v>
      </c>
      <c r="B14" s="123"/>
      <c r="C14" s="66" t="s">
        <v>196</v>
      </c>
      <c r="D14" s="120" t="s">
        <v>67</v>
      </c>
      <c r="E14" s="70">
        <v>183</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126">
        <v>2</v>
      </c>
      <c r="B15" s="124"/>
      <c r="C15" s="47" t="s">
        <v>68</v>
      </c>
      <c r="D15" s="25" t="s">
        <v>69</v>
      </c>
      <c r="E15" s="70">
        <v>1</v>
      </c>
      <c r="F15" s="71"/>
      <c r="G15" s="68"/>
      <c r="H15" s="48">
        <f t="shared" ref="H15:H28" si="0">ROUND(F15*G15,2)</f>
        <v>0</v>
      </c>
      <c r="I15" s="68"/>
      <c r="J15" s="68"/>
      <c r="K15" s="49">
        <f t="shared" ref="K15:K28" si="1">SUM(H15:J15)</f>
        <v>0</v>
      </c>
      <c r="L15" s="50">
        <f t="shared" ref="L15:L28" si="2">ROUND(E15*F15,2)</f>
        <v>0</v>
      </c>
      <c r="M15" s="48">
        <f t="shared" ref="M15:M28" si="3">ROUND(H15*E15,2)</f>
        <v>0</v>
      </c>
      <c r="N15" s="48">
        <f t="shared" ref="N15:N28" si="4">ROUND(I15*E15,2)</f>
        <v>0</v>
      </c>
      <c r="O15" s="48">
        <f t="shared" ref="O15:O28" si="5">ROUND(J15*E15,2)</f>
        <v>0</v>
      </c>
      <c r="P15" s="49">
        <f t="shared" ref="P15:P28" si="6">SUM(M15:O15)</f>
        <v>0</v>
      </c>
    </row>
    <row r="16" spans="1:16" x14ac:dyDescent="0.2">
      <c r="A16" s="125">
        <v>3</v>
      </c>
      <c r="B16" s="124"/>
      <c r="C16" s="47" t="s">
        <v>70</v>
      </c>
      <c r="D16" s="25" t="s">
        <v>71</v>
      </c>
      <c r="E16" s="70">
        <v>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126">
        <v>4</v>
      </c>
      <c r="B17" s="124"/>
      <c r="C17" s="47" t="s">
        <v>72</v>
      </c>
      <c r="D17" s="25" t="s">
        <v>69</v>
      </c>
      <c r="E17" s="70">
        <v>1</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125">
        <v>5</v>
      </c>
      <c r="B18" s="124"/>
      <c r="C18" s="47" t="s">
        <v>73</v>
      </c>
      <c r="D18" s="25" t="s">
        <v>69</v>
      </c>
      <c r="E18" s="70">
        <v>1</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126">
        <v>6</v>
      </c>
      <c r="B19" s="124"/>
      <c r="C19" s="47" t="s">
        <v>74</v>
      </c>
      <c r="D19" s="25" t="s">
        <v>69</v>
      </c>
      <c r="E19" s="70">
        <v>1</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122">
        <v>7</v>
      </c>
      <c r="B20" s="124"/>
      <c r="C20" s="47" t="s">
        <v>217</v>
      </c>
      <c r="D20" s="25" t="s">
        <v>71</v>
      </c>
      <c r="E20" s="70">
        <v>1</v>
      </c>
      <c r="F20" s="71"/>
      <c r="G20" s="68"/>
      <c r="H20" s="48"/>
      <c r="I20" s="68"/>
      <c r="J20" s="68"/>
      <c r="K20" s="49"/>
      <c r="L20" s="50">
        <f t="shared" si="2"/>
        <v>0</v>
      </c>
      <c r="M20" s="48"/>
      <c r="N20" s="48">
        <f t="shared" si="4"/>
        <v>0</v>
      </c>
      <c r="O20" s="48">
        <f t="shared" si="5"/>
        <v>0</v>
      </c>
      <c r="P20" s="49"/>
    </row>
    <row r="21" spans="1:16" x14ac:dyDescent="0.2">
      <c r="A21" s="125">
        <v>8</v>
      </c>
      <c r="B21" s="124"/>
      <c r="C21" s="47" t="s">
        <v>75</v>
      </c>
      <c r="D21" s="25" t="s">
        <v>69</v>
      </c>
      <c r="E21" s="70">
        <v>2</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126">
        <v>9</v>
      </c>
      <c r="B22" s="124"/>
      <c r="C22" s="47" t="s">
        <v>76</v>
      </c>
      <c r="D22" s="25" t="s">
        <v>69</v>
      </c>
      <c r="E22" s="70">
        <v>1</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125">
        <v>10</v>
      </c>
      <c r="B23" s="124"/>
      <c r="C23" s="47" t="s">
        <v>77</v>
      </c>
      <c r="D23" s="25" t="s">
        <v>78</v>
      </c>
      <c r="E23" s="70">
        <v>2590</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126">
        <v>11</v>
      </c>
      <c r="B24" s="124"/>
      <c r="C24" s="47" t="s">
        <v>79</v>
      </c>
      <c r="D24" s="25" t="s">
        <v>78</v>
      </c>
      <c r="E24" s="70">
        <v>2590</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122">
        <v>12</v>
      </c>
      <c r="B25" s="124"/>
      <c r="C25" s="47" t="s">
        <v>218</v>
      </c>
      <c r="D25" s="25" t="s">
        <v>69</v>
      </c>
      <c r="E25" s="70">
        <v>1</v>
      </c>
      <c r="F25" s="71"/>
      <c r="G25" s="68"/>
      <c r="H25" s="48"/>
      <c r="I25" s="68"/>
      <c r="J25" s="68"/>
      <c r="K25" s="49"/>
      <c r="L25" s="50">
        <f t="shared" si="2"/>
        <v>0</v>
      </c>
      <c r="M25" s="48"/>
      <c r="N25" s="48">
        <f t="shared" si="4"/>
        <v>0</v>
      </c>
      <c r="O25" s="48">
        <f t="shared" si="5"/>
        <v>0</v>
      </c>
      <c r="P25" s="49"/>
    </row>
    <row r="26" spans="1:16" x14ac:dyDescent="0.2">
      <c r="A26" s="122">
        <v>13</v>
      </c>
      <c r="B26" s="124"/>
      <c r="C26" s="47" t="s">
        <v>219</v>
      </c>
      <c r="D26" s="25" t="s">
        <v>69</v>
      </c>
      <c r="E26" s="70">
        <v>1</v>
      </c>
      <c r="F26" s="71"/>
      <c r="G26" s="68"/>
      <c r="H26" s="48"/>
      <c r="I26" s="68"/>
      <c r="J26" s="68"/>
      <c r="K26" s="49"/>
      <c r="L26" s="50">
        <f t="shared" si="2"/>
        <v>0</v>
      </c>
      <c r="M26" s="48"/>
      <c r="N26" s="48">
        <f t="shared" si="4"/>
        <v>0</v>
      </c>
      <c r="O26" s="48">
        <f t="shared" si="5"/>
        <v>0</v>
      </c>
      <c r="P26" s="49"/>
    </row>
    <row r="27" spans="1:16" x14ac:dyDescent="0.2">
      <c r="A27" s="122">
        <v>14</v>
      </c>
      <c r="B27" s="124"/>
      <c r="C27" s="47" t="s">
        <v>220</v>
      </c>
      <c r="D27" s="25" t="s">
        <v>69</v>
      </c>
      <c r="E27" s="70">
        <v>2</v>
      </c>
      <c r="F27" s="71"/>
      <c r="G27" s="68"/>
      <c r="H27" s="48"/>
      <c r="I27" s="68"/>
      <c r="J27" s="68"/>
      <c r="K27" s="49"/>
      <c r="L27" s="50">
        <f t="shared" si="2"/>
        <v>0</v>
      </c>
      <c r="M27" s="48"/>
      <c r="N27" s="48">
        <f t="shared" si="4"/>
        <v>0</v>
      </c>
      <c r="O27" s="48">
        <f t="shared" si="5"/>
        <v>0</v>
      </c>
      <c r="P27" s="49"/>
    </row>
    <row r="28" spans="1:16" ht="12" thickBot="1" x14ac:dyDescent="0.25">
      <c r="A28" s="125">
        <v>16</v>
      </c>
      <c r="B28" s="124"/>
      <c r="C28" s="47" t="s">
        <v>80</v>
      </c>
      <c r="D28" s="25" t="s">
        <v>67</v>
      </c>
      <c r="E28" s="70">
        <v>19.2</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12" thickBot="1" x14ac:dyDescent="0.25">
      <c r="A29" s="196" t="s">
        <v>238</v>
      </c>
      <c r="B29" s="197"/>
      <c r="C29" s="197"/>
      <c r="D29" s="197"/>
      <c r="E29" s="197"/>
      <c r="F29" s="197"/>
      <c r="G29" s="197"/>
      <c r="H29" s="197"/>
      <c r="I29" s="197"/>
      <c r="J29" s="197"/>
      <c r="K29" s="198"/>
      <c r="L29" s="72">
        <f>SUM(L14:L28)</f>
        <v>0</v>
      </c>
      <c r="M29" s="73">
        <f>SUM(M14:M28)</f>
        <v>0</v>
      </c>
      <c r="N29" s="73">
        <f>SUM(N14:N28)</f>
        <v>0</v>
      </c>
      <c r="O29" s="73">
        <f>SUM(O14:O28)</f>
        <v>0</v>
      </c>
      <c r="P29" s="74">
        <f>SUM(P14:P28)</f>
        <v>0</v>
      </c>
    </row>
    <row r="30" spans="1:16" x14ac:dyDescent="0.2">
      <c r="A30" s="17"/>
      <c r="B30" s="17"/>
      <c r="C30" s="17"/>
      <c r="D30" s="17"/>
      <c r="E30" s="17"/>
      <c r="F30" s="17"/>
      <c r="G30" s="17"/>
      <c r="H30" s="17"/>
      <c r="I30" s="17"/>
      <c r="J30" s="17"/>
      <c r="K30" s="17"/>
      <c r="L30" s="17"/>
      <c r="M30" s="17"/>
      <c r="N30" s="17"/>
      <c r="O30" s="17"/>
      <c r="P30" s="17"/>
    </row>
    <row r="31" spans="1:16" x14ac:dyDescent="0.2">
      <c r="A31" s="17"/>
      <c r="B31" s="17"/>
      <c r="C31" s="17"/>
      <c r="D31" s="17"/>
      <c r="E31" s="17"/>
      <c r="F31" s="17"/>
      <c r="G31" s="17"/>
      <c r="H31" s="17"/>
      <c r="I31" s="17"/>
      <c r="J31" s="17"/>
      <c r="K31" s="17"/>
      <c r="L31" s="17"/>
      <c r="M31" s="17"/>
      <c r="N31" s="17"/>
      <c r="O31" s="17"/>
      <c r="P31" s="17"/>
    </row>
    <row r="32" spans="1:16" x14ac:dyDescent="0.2">
      <c r="A32" s="1" t="s">
        <v>14</v>
      </c>
      <c r="B32" s="17"/>
      <c r="C32" s="195">
        <f>'Kops a'!C30:H30</f>
        <v>0</v>
      </c>
      <c r="D32" s="195"/>
      <c r="E32" s="195"/>
      <c r="F32" s="195"/>
      <c r="G32" s="195"/>
      <c r="H32" s="195"/>
      <c r="I32" s="17"/>
      <c r="J32" s="17"/>
      <c r="K32" s="17"/>
      <c r="L32" s="17"/>
      <c r="M32" s="17"/>
      <c r="N32" s="17"/>
      <c r="O32" s="17"/>
      <c r="P32" s="17"/>
    </row>
    <row r="33" spans="1:16" x14ac:dyDescent="0.2">
      <c r="A33" s="17"/>
      <c r="B33" s="17"/>
      <c r="C33" s="131" t="s">
        <v>15</v>
      </c>
      <c r="D33" s="131"/>
      <c r="E33" s="131"/>
      <c r="F33" s="131"/>
      <c r="G33" s="131"/>
      <c r="H33" s="131"/>
      <c r="I33" s="17"/>
      <c r="J33" s="17"/>
      <c r="K33" s="17"/>
      <c r="L33" s="17"/>
      <c r="M33" s="17"/>
      <c r="N33" s="17"/>
      <c r="O33" s="17"/>
      <c r="P33" s="17"/>
    </row>
    <row r="34" spans="1:16" x14ac:dyDescent="0.2">
      <c r="A34" s="17"/>
      <c r="B34" s="17"/>
      <c r="C34" s="17"/>
      <c r="D34" s="17"/>
      <c r="E34" s="17"/>
      <c r="F34" s="17"/>
      <c r="G34" s="17"/>
      <c r="H34" s="17"/>
      <c r="I34" s="17"/>
      <c r="J34" s="17"/>
      <c r="K34" s="17"/>
      <c r="L34" s="17"/>
      <c r="M34" s="17"/>
      <c r="N34" s="17"/>
      <c r="O34" s="17"/>
      <c r="P34" s="17"/>
    </row>
    <row r="35" spans="1:16" x14ac:dyDescent="0.2">
      <c r="A35" s="91" t="str">
        <f>'Kops a'!A33</f>
        <v>Tāme sastādīta 2021. gada __. _________</v>
      </c>
      <c r="B35" s="92"/>
      <c r="C35" s="92"/>
      <c r="D35" s="92"/>
      <c r="E35" s="17"/>
      <c r="F35" s="17"/>
      <c r="G35" s="17"/>
      <c r="H35" s="17"/>
      <c r="I35" s="17"/>
      <c r="J35" s="17"/>
      <c r="K35" s="17"/>
      <c r="L35" s="17"/>
      <c r="M35" s="17"/>
      <c r="N35" s="17"/>
      <c r="O35" s="17"/>
      <c r="P35" s="17"/>
    </row>
    <row r="36" spans="1:16" x14ac:dyDescent="0.2">
      <c r="A36" s="17"/>
      <c r="B36" s="17"/>
      <c r="C36" s="17"/>
      <c r="D36" s="17"/>
      <c r="E36" s="17"/>
      <c r="F36" s="17"/>
      <c r="G36" s="17"/>
      <c r="H36" s="17"/>
      <c r="I36" s="17"/>
      <c r="J36" s="17"/>
      <c r="K36" s="17"/>
      <c r="L36" s="17"/>
      <c r="M36" s="17"/>
      <c r="N36" s="17"/>
      <c r="O36" s="17"/>
      <c r="P36" s="17"/>
    </row>
    <row r="37" spans="1:16" x14ac:dyDescent="0.2">
      <c r="A37" s="1" t="s">
        <v>37</v>
      </c>
      <c r="B37" s="17"/>
      <c r="C37" s="195">
        <f>'Kops a'!C35:H35</f>
        <v>0</v>
      </c>
      <c r="D37" s="195"/>
      <c r="E37" s="195"/>
      <c r="F37" s="195"/>
      <c r="G37" s="195"/>
      <c r="H37" s="195"/>
      <c r="I37" s="17"/>
      <c r="J37" s="17"/>
      <c r="K37" s="17"/>
      <c r="L37" s="17"/>
      <c r="M37" s="17"/>
      <c r="N37" s="17"/>
      <c r="O37" s="17"/>
      <c r="P37" s="17"/>
    </row>
    <row r="38" spans="1:16" x14ac:dyDescent="0.2">
      <c r="A38" s="17"/>
      <c r="B38" s="17"/>
      <c r="C38" s="131" t="s">
        <v>15</v>
      </c>
      <c r="D38" s="131"/>
      <c r="E38" s="131"/>
      <c r="F38" s="131"/>
      <c r="G38" s="131"/>
      <c r="H38" s="131"/>
      <c r="I38" s="17"/>
      <c r="J38" s="17"/>
      <c r="K38" s="17"/>
      <c r="L38" s="17"/>
      <c r="M38" s="17"/>
      <c r="N38" s="17"/>
      <c r="O38" s="17"/>
      <c r="P38" s="17"/>
    </row>
    <row r="39" spans="1:16" x14ac:dyDescent="0.2">
      <c r="A39" s="17"/>
      <c r="B39" s="17"/>
      <c r="C39" s="17"/>
      <c r="D39" s="17"/>
      <c r="E39" s="17"/>
      <c r="F39" s="17"/>
      <c r="G39" s="17"/>
      <c r="H39" s="17"/>
      <c r="I39" s="17"/>
      <c r="J39" s="17"/>
      <c r="K39" s="17"/>
      <c r="L39" s="17"/>
      <c r="M39" s="17"/>
      <c r="N39" s="17"/>
      <c r="O39" s="17"/>
      <c r="P39" s="17"/>
    </row>
    <row r="40" spans="1:16" x14ac:dyDescent="0.2">
      <c r="A40" s="91" t="s">
        <v>54</v>
      </c>
      <c r="B40" s="92"/>
      <c r="C40" s="96">
        <f>'Kops a'!C38</f>
        <v>0</v>
      </c>
      <c r="D40" s="51"/>
      <c r="E40" s="17"/>
      <c r="F40" s="17"/>
      <c r="G40" s="17"/>
      <c r="H40" s="17"/>
      <c r="I40" s="17"/>
      <c r="J40" s="17"/>
      <c r="K40" s="17"/>
      <c r="L40" s="17"/>
      <c r="M40" s="17"/>
      <c r="N40" s="17"/>
      <c r="O40" s="17"/>
      <c r="P40" s="17"/>
    </row>
    <row r="41" spans="1:16" x14ac:dyDescent="0.2">
      <c r="A41" s="17"/>
      <c r="B41" s="17"/>
      <c r="C41" s="17"/>
      <c r="D41" s="17"/>
      <c r="E41" s="17"/>
      <c r="F41" s="17"/>
      <c r="G41" s="17"/>
      <c r="H41" s="17"/>
      <c r="I41" s="17"/>
      <c r="J41" s="17"/>
      <c r="K41" s="17"/>
      <c r="L41" s="17"/>
      <c r="M41" s="17"/>
      <c r="N41" s="17"/>
      <c r="O41" s="17"/>
      <c r="P41" s="17"/>
    </row>
    <row r="42" spans="1:16" ht="12" x14ac:dyDescent="0.2">
      <c r="B42" s="101" t="s">
        <v>62</v>
      </c>
      <c r="C42" s="102"/>
      <c r="D42" s="103"/>
      <c r="E42" s="103"/>
      <c r="F42" s="104"/>
      <c r="G42" s="105"/>
      <c r="H42" s="104"/>
      <c r="I42" s="106"/>
      <c r="J42" s="106"/>
      <c r="K42" s="107"/>
      <c r="L42" s="108"/>
      <c r="M42" s="108"/>
      <c r="N42" s="108"/>
      <c r="O42" s="108"/>
      <c r="P42" s="108"/>
    </row>
    <row r="43" spans="1:16" ht="12" x14ac:dyDescent="0.2">
      <c r="B43" s="177" t="s">
        <v>63</v>
      </c>
      <c r="C43" s="177"/>
      <c r="D43" s="177"/>
      <c r="E43" s="177"/>
      <c r="F43" s="177"/>
      <c r="G43" s="177"/>
      <c r="H43" s="177"/>
      <c r="I43" s="177"/>
      <c r="J43" s="177"/>
      <c r="K43" s="177"/>
      <c r="L43" s="177"/>
      <c r="M43" s="177"/>
      <c r="N43" s="177"/>
      <c r="O43" s="177"/>
      <c r="P43" s="177"/>
    </row>
    <row r="44" spans="1:16" ht="12" x14ac:dyDescent="0.2">
      <c r="B44" s="177" t="s">
        <v>64</v>
      </c>
      <c r="C44" s="177"/>
      <c r="D44" s="177"/>
      <c r="E44" s="177"/>
      <c r="F44" s="177"/>
      <c r="G44" s="177"/>
      <c r="H44" s="177"/>
      <c r="I44" s="177"/>
      <c r="J44" s="177"/>
      <c r="K44" s="177"/>
      <c r="L44" s="177"/>
      <c r="M44" s="177"/>
      <c r="N44" s="177"/>
      <c r="O44" s="177"/>
      <c r="P44" s="177"/>
    </row>
  </sheetData>
  <mergeCells count="24">
    <mergeCell ref="D7:L7"/>
    <mergeCell ref="D8:L8"/>
    <mergeCell ref="E12:E13"/>
    <mergeCell ref="C37:H37"/>
    <mergeCell ref="C38:H38"/>
    <mergeCell ref="C32:H32"/>
    <mergeCell ref="C33:H33"/>
    <mergeCell ref="A29:K29"/>
    <mergeCell ref="B43:P43"/>
    <mergeCell ref="B44:P44"/>
    <mergeCell ref="C2:I2"/>
    <mergeCell ref="C3:I3"/>
    <mergeCell ref="C4:I4"/>
    <mergeCell ref="A9:F9"/>
    <mergeCell ref="F12:K12"/>
    <mergeCell ref="J9:M9"/>
    <mergeCell ref="L12:P12"/>
    <mergeCell ref="A12:A13"/>
    <mergeCell ref="B12:B13"/>
    <mergeCell ref="C12:C13"/>
    <mergeCell ref="D12:D13"/>
    <mergeCell ref="N9:O9"/>
    <mergeCell ref="D5:L5"/>
    <mergeCell ref="D6:L6"/>
  </mergeCells>
  <conditionalFormatting sqref="I14:J28 A14:G28">
    <cfRule type="cellIs" dxfId="107" priority="20" operator="equal">
      <formula>0</formula>
    </cfRule>
  </conditionalFormatting>
  <conditionalFormatting sqref="N9:O9 H14:H28 K14:P28">
    <cfRule type="cellIs" dxfId="106" priority="18" operator="equal">
      <formula>0</formula>
    </cfRule>
  </conditionalFormatting>
  <conditionalFormatting sqref="A9:F9">
    <cfRule type="containsText" dxfId="105"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04" priority="15" operator="equal">
      <formula>0</formula>
    </cfRule>
  </conditionalFormatting>
  <conditionalFormatting sqref="O10:P10">
    <cfRule type="cellIs" dxfId="103" priority="14" operator="equal">
      <formula>"20__. gada __. _________"</formula>
    </cfRule>
  </conditionalFormatting>
  <conditionalFormatting sqref="A29:K29">
    <cfRule type="containsText" dxfId="102" priority="12" operator="containsText" text="Tiešās izmaksas kopā, t. sk. darba devēja sociālais nodoklis __.__% ">
      <formula>NOT(ISERROR(SEARCH("Tiešās izmaksas kopā, t. sk. darba devēja sociālais nodoklis __.__% ",A29)))</formula>
    </cfRule>
  </conditionalFormatting>
  <conditionalFormatting sqref="C37:H37">
    <cfRule type="cellIs" dxfId="101" priority="9" operator="equal">
      <formula>0</formula>
    </cfRule>
  </conditionalFormatting>
  <conditionalFormatting sqref="C32:H32">
    <cfRule type="cellIs" dxfId="100" priority="8" operator="equal">
      <formula>0</formula>
    </cfRule>
  </conditionalFormatting>
  <conditionalFormatting sqref="L29:P29">
    <cfRule type="cellIs" dxfId="99" priority="7" operator="equal">
      <formula>0</formula>
    </cfRule>
  </conditionalFormatting>
  <conditionalFormatting sqref="C4:I4">
    <cfRule type="cellIs" dxfId="98" priority="6" operator="equal">
      <formula>0</formula>
    </cfRule>
  </conditionalFormatting>
  <conditionalFormatting sqref="D5:L8">
    <cfRule type="cellIs" dxfId="97" priority="4" operator="equal">
      <formula>0</formula>
    </cfRule>
  </conditionalFormatting>
  <conditionalFormatting sqref="C37:H37 C40 C32:H32">
    <cfRule type="cellIs" dxfId="96" priority="3" operator="equal">
      <formula>0</formula>
    </cfRule>
  </conditionalFormatting>
  <conditionalFormatting sqref="D1">
    <cfRule type="cellIs" dxfId="95" priority="2" operator="equal">
      <formula>0</formula>
    </cfRule>
  </conditionalFormatting>
  <pageMargins left="0.7" right="0.7" top="0.75" bottom="0.75" header="0.3" footer="0.3"/>
  <pageSetup paperSize="9" scale="92"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1" operator="containsText" id="{BC596309-6EE4-47E0-A590-F3D2F6DA868B}">
            <xm:f>NOT(ISERROR(SEARCH("Tāme sastādīta ____. gada ___. ______________",A35)))</xm:f>
            <xm:f>"Tāme sastādīta ____. gada ___. ______________"</xm:f>
            <x14:dxf>
              <font>
                <color auto="1"/>
              </font>
              <fill>
                <patternFill>
                  <bgColor rgb="FFC6EFCE"/>
                </patternFill>
              </fill>
            </x14:dxf>
          </x14:cfRule>
          <xm:sqref>A35</xm:sqref>
        </x14:conditionalFormatting>
        <x14:conditionalFormatting xmlns:xm="http://schemas.microsoft.com/office/excel/2006/main">
          <x14:cfRule type="containsText" priority="10" operator="containsText" id="{A5053C80-E745-4777-A201-BBBD02E74FC0}">
            <xm:f>NOT(ISERROR(SEARCH("Sertifikāta Nr. _________________________________",A40)))</xm:f>
            <xm:f>"Sertifikāta Nr. _________________________________"</xm:f>
            <x14:dxf>
              <font>
                <color auto="1"/>
              </font>
              <fill>
                <patternFill>
                  <bgColor rgb="FFC6EFCE"/>
                </patternFill>
              </fill>
            </x14:dxf>
          </x14:cfRule>
          <xm:sqref>A40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P109"/>
  <sheetViews>
    <sheetView topLeftCell="A85" zoomScaleNormal="100" workbookViewId="0">
      <selection activeCell="A10" sqref="A10"/>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38</v>
      </c>
      <c r="D1" s="52">
        <f>'Kops a'!A16</f>
        <v>0</v>
      </c>
      <c r="E1" s="23"/>
      <c r="F1" s="23"/>
      <c r="G1" s="23"/>
      <c r="H1" s="23"/>
      <c r="I1" s="23"/>
      <c r="J1" s="23"/>
      <c r="N1" s="26"/>
      <c r="O1" s="27"/>
      <c r="P1" s="28"/>
    </row>
    <row r="2" spans="1:16" x14ac:dyDescent="0.2">
      <c r="A2" s="29"/>
      <c r="B2" s="29"/>
      <c r="C2" s="178" t="s">
        <v>81</v>
      </c>
      <c r="D2" s="178"/>
      <c r="E2" s="178"/>
      <c r="F2" s="178"/>
      <c r="G2" s="178"/>
      <c r="H2" s="178"/>
      <c r="I2" s="178"/>
      <c r="J2" s="29"/>
    </row>
    <row r="3" spans="1:16" x14ac:dyDescent="0.2">
      <c r="A3" s="30"/>
      <c r="B3" s="30"/>
      <c r="C3" s="140" t="s">
        <v>17</v>
      </c>
      <c r="D3" s="140"/>
      <c r="E3" s="140"/>
      <c r="F3" s="140"/>
      <c r="G3" s="140"/>
      <c r="H3" s="140"/>
      <c r="I3" s="140"/>
      <c r="J3" s="30"/>
    </row>
    <row r="4" spans="1:16" x14ac:dyDescent="0.2">
      <c r="A4" s="30"/>
      <c r="B4" s="30"/>
      <c r="C4" s="179" t="s">
        <v>52</v>
      </c>
      <c r="D4" s="179"/>
      <c r="E4" s="179"/>
      <c r="F4" s="179"/>
      <c r="G4" s="179"/>
      <c r="H4" s="179"/>
      <c r="I4" s="179"/>
      <c r="J4" s="30"/>
    </row>
    <row r="5" spans="1:16" x14ac:dyDescent="0.2">
      <c r="A5" s="23"/>
      <c r="B5" s="23"/>
      <c r="C5" s="27" t="s">
        <v>5</v>
      </c>
      <c r="D5" s="192" t="str">
        <f>'Kops a'!D6</f>
        <v>Daudzdzīvokļu dzīvojamās mājas atjaunošana</v>
      </c>
      <c r="E5" s="192"/>
      <c r="F5" s="192"/>
      <c r="G5" s="192"/>
      <c r="H5" s="192"/>
      <c r="I5" s="192"/>
      <c r="J5" s="192"/>
      <c r="K5" s="192"/>
      <c r="L5" s="192"/>
      <c r="M5" s="17"/>
      <c r="N5" s="17"/>
      <c r="O5" s="17"/>
      <c r="P5" s="17"/>
    </row>
    <row r="6" spans="1:16" x14ac:dyDescent="0.2">
      <c r="A6" s="23"/>
      <c r="B6" s="23"/>
      <c r="C6" s="27" t="s">
        <v>6</v>
      </c>
      <c r="D6" s="192" t="str">
        <f>'Kops a'!D7</f>
        <v>Daudzdzīvokļu dzīvojamā māja</v>
      </c>
      <c r="E6" s="192"/>
      <c r="F6" s="192"/>
      <c r="G6" s="192"/>
      <c r="H6" s="192"/>
      <c r="I6" s="192"/>
      <c r="J6" s="192"/>
      <c r="K6" s="192"/>
      <c r="L6" s="192"/>
      <c r="M6" s="17"/>
      <c r="N6" s="17"/>
      <c r="O6" s="17"/>
      <c r="P6" s="17"/>
    </row>
    <row r="7" spans="1:16" x14ac:dyDescent="0.2">
      <c r="A7" s="23"/>
      <c r="B7" s="23"/>
      <c r="C7" s="27" t="s">
        <v>7</v>
      </c>
      <c r="D7" s="192" t="str">
        <f>'Kops a'!D8</f>
        <v>Slimnīcas iela 9, Liepāja</v>
      </c>
      <c r="E7" s="192"/>
      <c r="F7" s="192"/>
      <c r="G7" s="192"/>
      <c r="H7" s="192"/>
      <c r="I7" s="192"/>
      <c r="J7" s="192"/>
      <c r="K7" s="192"/>
      <c r="L7" s="192"/>
      <c r="M7" s="17"/>
      <c r="N7" s="17"/>
      <c r="O7" s="17"/>
      <c r="P7" s="17"/>
    </row>
    <row r="8" spans="1:16" x14ac:dyDescent="0.2">
      <c r="A8" s="23"/>
      <c r="B8" s="23"/>
      <c r="C8" s="4" t="s">
        <v>20</v>
      </c>
      <c r="D8" s="192" t="str">
        <f>'Kops a'!D9</f>
        <v>3-8/577</v>
      </c>
      <c r="E8" s="192"/>
      <c r="F8" s="192"/>
      <c r="G8" s="192"/>
      <c r="H8" s="192"/>
      <c r="I8" s="192"/>
      <c r="J8" s="192"/>
      <c r="K8" s="192"/>
      <c r="L8" s="192"/>
      <c r="M8" s="17"/>
      <c r="N8" s="17"/>
      <c r="O8" s="17"/>
      <c r="P8" s="17"/>
    </row>
    <row r="9" spans="1:16" ht="11.25" customHeight="1" x14ac:dyDescent="0.2">
      <c r="A9" s="180" t="s">
        <v>239</v>
      </c>
      <c r="B9" s="180"/>
      <c r="C9" s="180"/>
      <c r="D9" s="180"/>
      <c r="E9" s="180"/>
      <c r="F9" s="180"/>
      <c r="G9" s="31"/>
      <c r="H9" s="31"/>
      <c r="I9" s="31"/>
      <c r="J9" s="184" t="s">
        <v>39</v>
      </c>
      <c r="K9" s="184"/>
      <c r="L9" s="184"/>
      <c r="M9" s="184"/>
      <c r="N9" s="191">
        <f>P94</f>
        <v>0</v>
      </c>
      <c r="O9" s="191"/>
      <c r="P9" s="31"/>
    </row>
    <row r="10" spans="1:16" x14ac:dyDescent="0.2">
      <c r="A10" s="32"/>
      <c r="B10" s="33"/>
      <c r="C10" s="4"/>
      <c r="D10" s="23"/>
      <c r="E10" s="23"/>
      <c r="F10" s="23"/>
      <c r="G10" s="23"/>
      <c r="H10" s="23"/>
      <c r="I10" s="23"/>
      <c r="J10" s="23"/>
      <c r="K10" s="23"/>
      <c r="L10" s="29"/>
      <c r="M10" s="29"/>
      <c r="O10" s="94"/>
      <c r="P10" s="93" t="str">
        <f>A100</f>
        <v>Tāme sastādīta 2021.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49" t="s">
        <v>23</v>
      </c>
      <c r="B12" s="186" t="s">
        <v>40</v>
      </c>
      <c r="C12" s="182" t="s">
        <v>41</v>
      </c>
      <c r="D12" s="189" t="s">
        <v>42</v>
      </c>
      <c r="E12" s="193" t="s">
        <v>43</v>
      </c>
      <c r="F12" s="181" t="s">
        <v>44</v>
      </c>
      <c r="G12" s="182"/>
      <c r="H12" s="182"/>
      <c r="I12" s="182"/>
      <c r="J12" s="182"/>
      <c r="K12" s="183"/>
      <c r="L12" s="181" t="s">
        <v>45</v>
      </c>
      <c r="M12" s="182"/>
      <c r="N12" s="182"/>
      <c r="O12" s="182"/>
      <c r="P12" s="183"/>
    </row>
    <row r="13" spans="1:16" ht="126.75" customHeight="1" thickBot="1" x14ac:dyDescent="0.25">
      <c r="A13" s="185"/>
      <c r="B13" s="187"/>
      <c r="C13" s="188"/>
      <c r="D13" s="190"/>
      <c r="E13" s="194"/>
      <c r="F13" s="36" t="s">
        <v>46</v>
      </c>
      <c r="G13" s="37" t="s">
        <v>47</v>
      </c>
      <c r="H13" s="37" t="s">
        <v>48</v>
      </c>
      <c r="I13" s="37" t="s">
        <v>49</v>
      </c>
      <c r="J13" s="37" t="s">
        <v>50</v>
      </c>
      <c r="K13" s="63" t="s">
        <v>51</v>
      </c>
      <c r="L13" s="36" t="s">
        <v>46</v>
      </c>
      <c r="M13" s="37" t="s">
        <v>48</v>
      </c>
      <c r="N13" s="37" t="s">
        <v>49</v>
      </c>
      <c r="O13" s="37" t="s">
        <v>50</v>
      </c>
      <c r="P13" s="63" t="s">
        <v>51</v>
      </c>
    </row>
    <row r="14" spans="1:16" x14ac:dyDescent="0.2">
      <c r="A14" s="64">
        <v>1</v>
      </c>
      <c r="B14" s="65"/>
      <c r="C14" s="66" t="s">
        <v>82</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22.5" x14ac:dyDescent="0.2">
      <c r="A15" s="38">
        <v>2</v>
      </c>
      <c r="B15" s="39"/>
      <c r="C15" s="47" t="s">
        <v>83</v>
      </c>
      <c r="D15" s="25" t="s">
        <v>84</v>
      </c>
      <c r="E15" s="70">
        <v>48</v>
      </c>
      <c r="F15" s="71"/>
      <c r="G15" s="68"/>
      <c r="H15" s="48">
        <f t="shared" ref="H15:H75" si="0">ROUND(F15*G15,2)</f>
        <v>0</v>
      </c>
      <c r="I15" s="68"/>
      <c r="J15" s="68"/>
      <c r="K15" s="49">
        <f t="shared" ref="K15:K75" si="1">SUM(H15:J15)</f>
        <v>0</v>
      </c>
      <c r="L15" s="50">
        <f t="shared" ref="L15:L75" si="2">ROUND(E15*F15,2)</f>
        <v>0</v>
      </c>
      <c r="M15" s="48">
        <f t="shared" ref="M15:M75" si="3">ROUND(H15*E15,2)</f>
        <v>0</v>
      </c>
      <c r="N15" s="48">
        <f t="shared" ref="N15:N75" si="4">ROUND(I15*E15,2)</f>
        <v>0</v>
      </c>
      <c r="O15" s="48">
        <f t="shared" ref="O15:O75" si="5">ROUND(J15*E15,2)</f>
        <v>0</v>
      </c>
      <c r="P15" s="49">
        <f t="shared" ref="P15:P75" si="6">SUM(M15:O15)</f>
        <v>0</v>
      </c>
    </row>
    <row r="16" spans="1:16" ht="33.75" x14ac:dyDescent="0.2">
      <c r="A16" s="38">
        <v>3</v>
      </c>
      <c r="B16" s="39"/>
      <c r="C16" s="47" t="s">
        <v>85</v>
      </c>
      <c r="D16" s="25" t="s">
        <v>78</v>
      </c>
      <c r="E16" s="70">
        <v>6.3</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4</v>
      </c>
      <c r="B17" s="39"/>
      <c r="C17" s="47" t="s">
        <v>86</v>
      </c>
      <c r="D17" s="25" t="s">
        <v>69</v>
      </c>
      <c r="E17" s="70">
        <v>1</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64">
        <v>5</v>
      </c>
      <c r="B18" s="39"/>
      <c r="C18" s="47" t="s">
        <v>87</v>
      </c>
      <c r="D18" s="25" t="s">
        <v>69</v>
      </c>
      <c r="E18" s="70">
        <v>1</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v>6</v>
      </c>
      <c r="B19" s="39"/>
      <c r="C19" s="47" t="s">
        <v>88</v>
      </c>
      <c r="D19" s="25" t="s">
        <v>69</v>
      </c>
      <c r="E19" s="70">
        <v>3</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33.75" x14ac:dyDescent="0.2">
      <c r="A20" s="64">
        <v>7</v>
      </c>
      <c r="B20" s="39"/>
      <c r="C20" s="47" t="s">
        <v>89</v>
      </c>
      <c r="D20" s="25" t="s">
        <v>69</v>
      </c>
      <c r="E20" s="70">
        <v>24</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33.75" x14ac:dyDescent="0.2">
      <c r="A21" s="38">
        <v>8</v>
      </c>
      <c r="B21" s="39"/>
      <c r="C21" s="47" t="s">
        <v>90</v>
      </c>
      <c r="D21" s="25" t="s">
        <v>78</v>
      </c>
      <c r="E21" s="70">
        <v>4</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64">
        <v>9</v>
      </c>
      <c r="B22" s="39"/>
      <c r="C22" s="47" t="s">
        <v>91</v>
      </c>
      <c r="D22" s="25" t="s">
        <v>92</v>
      </c>
      <c r="E22" s="70">
        <v>1</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64">
        <v>10</v>
      </c>
      <c r="B23" s="39"/>
      <c r="C23" s="47" t="s">
        <v>93</v>
      </c>
      <c r="D23" s="25"/>
      <c r="E23" s="70"/>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v>11</v>
      </c>
      <c r="B24" s="39"/>
      <c r="C24" s="47" t="s">
        <v>94</v>
      </c>
      <c r="D24" s="25"/>
      <c r="E24" s="70"/>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33.75" x14ac:dyDescent="0.2">
      <c r="A25" s="64">
        <v>12</v>
      </c>
      <c r="B25" s="39"/>
      <c r="C25" s="47" t="s">
        <v>95</v>
      </c>
      <c r="D25" s="25" t="s">
        <v>96</v>
      </c>
      <c r="E25" s="70">
        <v>285.7</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22.5" x14ac:dyDescent="0.2">
      <c r="A26" s="38">
        <v>13</v>
      </c>
      <c r="B26" s="39"/>
      <c r="C26" s="47" t="s">
        <v>97</v>
      </c>
      <c r="D26" s="25" t="s">
        <v>78</v>
      </c>
      <c r="E26" s="70">
        <v>229.4</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22.5" x14ac:dyDescent="0.2">
      <c r="A27" s="64">
        <v>14</v>
      </c>
      <c r="B27" s="39"/>
      <c r="C27" s="47" t="s">
        <v>98</v>
      </c>
      <c r="D27" s="25" t="s">
        <v>78</v>
      </c>
      <c r="E27" s="70">
        <v>103.6</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45" x14ac:dyDescent="0.2">
      <c r="A28" s="38">
        <v>15</v>
      </c>
      <c r="B28" s="39"/>
      <c r="C28" s="47" t="s">
        <v>99</v>
      </c>
      <c r="D28" s="25" t="s">
        <v>78</v>
      </c>
      <c r="E28" s="70">
        <v>333</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33.75" x14ac:dyDescent="0.2">
      <c r="A29" s="64">
        <v>16</v>
      </c>
      <c r="B29" s="39"/>
      <c r="C29" s="47" t="s">
        <v>100</v>
      </c>
      <c r="D29" s="25" t="s">
        <v>78</v>
      </c>
      <c r="E29" s="70">
        <v>333</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33.75" x14ac:dyDescent="0.2">
      <c r="A30" s="38">
        <v>17</v>
      </c>
      <c r="B30" s="39"/>
      <c r="C30" s="47" t="s">
        <v>221</v>
      </c>
      <c r="D30" s="25" t="s">
        <v>78</v>
      </c>
      <c r="E30" s="70">
        <v>266.39999999999998</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ht="22.5" x14ac:dyDescent="0.2">
      <c r="A31" s="64">
        <v>18</v>
      </c>
      <c r="B31" s="39"/>
      <c r="C31" s="47" t="s">
        <v>222</v>
      </c>
      <c r="D31" s="25" t="s">
        <v>78</v>
      </c>
      <c r="E31" s="70">
        <v>266.39999999999998</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v>19</v>
      </c>
      <c r="B32" s="39"/>
      <c r="C32" s="47" t="s">
        <v>101</v>
      </c>
      <c r="D32" s="25" t="s">
        <v>102</v>
      </c>
      <c r="E32" s="70">
        <v>1198.8</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33.75" x14ac:dyDescent="0.2">
      <c r="A33" s="64">
        <v>20</v>
      </c>
      <c r="B33" s="39"/>
      <c r="C33" s="47" t="s">
        <v>103</v>
      </c>
      <c r="D33" s="25" t="s">
        <v>96</v>
      </c>
      <c r="E33" s="70">
        <v>285.7</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v>21</v>
      </c>
      <c r="B34" s="39"/>
      <c r="C34" s="47" t="s">
        <v>104</v>
      </c>
      <c r="D34" s="25" t="s">
        <v>67</v>
      </c>
      <c r="E34" s="70">
        <v>52.9</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67.5" x14ac:dyDescent="0.2">
      <c r="A35" s="64">
        <v>22</v>
      </c>
      <c r="B35" s="39"/>
      <c r="C35" s="47" t="s">
        <v>105</v>
      </c>
      <c r="D35" s="25" t="s">
        <v>78</v>
      </c>
      <c r="E35" s="70">
        <v>109</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v>23</v>
      </c>
      <c r="B36" s="39"/>
      <c r="C36" s="47" t="s">
        <v>106</v>
      </c>
      <c r="D36" s="25" t="s">
        <v>78</v>
      </c>
      <c r="E36" s="70">
        <v>109</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64">
        <v>24</v>
      </c>
      <c r="B37" s="39"/>
      <c r="C37" s="47" t="s">
        <v>101</v>
      </c>
      <c r="D37" s="25" t="s">
        <v>102</v>
      </c>
      <c r="E37" s="70">
        <v>490.5</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v>25</v>
      </c>
      <c r="B38" s="39"/>
      <c r="C38" s="47" t="s">
        <v>107</v>
      </c>
      <c r="D38" s="25" t="s">
        <v>108</v>
      </c>
      <c r="E38" s="70">
        <v>27.25</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64">
        <v>26</v>
      </c>
      <c r="B39" s="39"/>
      <c r="C39" s="47" t="s">
        <v>109</v>
      </c>
      <c r="D39" s="25" t="s">
        <v>102</v>
      </c>
      <c r="E39" s="70">
        <v>272.5</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27</v>
      </c>
      <c r="B40" s="39"/>
      <c r="C40" s="47" t="s">
        <v>110</v>
      </c>
      <c r="D40" s="25" t="s">
        <v>108</v>
      </c>
      <c r="E40" s="70">
        <v>49.050000000000004</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ht="33.75" x14ac:dyDescent="0.2">
      <c r="A41" s="121">
        <v>28</v>
      </c>
      <c r="B41" s="39"/>
      <c r="C41" s="127" t="s">
        <v>231</v>
      </c>
      <c r="D41" s="128" t="s">
        <v>84</v>
      </c>
      <c r="E41" s="129">
        <v>48</v>
      </c>
      <c r="F41" s="71"/>
      <c r="G41" s="68"/>
      <c r="H41" s="48"/>
      <c r="I41" s="68"/>
      <c r="J41" s="68"/>
      <c r="K41" s="49"/>
      <c r="L41" s="50"/>
      <c r="M41" s="48"/>
      <c r="N41" s="48"/>
      <c r="O41" s="48"/>
      <c r="P41" s="49"/>
    </row>
    <row r="42" spans="1:16" x14ac:dyDescent="0.2">
      <c r="A42" s="121">
        <v>29</v>
      </c>
      <c r="B42" s="39"/>
      <c r="C42" s="130" t="s">
        <v>232</v>
      </c>
      <c r="D42" s="128" t="s">
        <v>96</v>
      </c>
      <c r="E42" s="129">
        <v>3.36</v>
      </c>
      <c r="F42" s="71"/>
      <c r="G42" s="68"/>
      <c r="H42" s="48"/>
      <c r="I42" s="68"/>
      <c r="J42" s="68"/>
      <c r="K42" s="49"/>
      <c r="L42" s="50"/>
      <c r="M42" s="48"/>
      <c r="N42" s="48"/>
      <c r="O42" s="48"/>
      <c r="P42" s="49"/>
    </row>
    <row r="43" spans="1:16" x14ac:dyDescent="0.2">
      <c r="A43" s="121">
        <v>30</v>
      </c>
      <c r="B43" s="39"/>
      <c r="C43" s="130" t="s">
        <v>233</v>
      </c>
      <c r="D43" s="128" t="s">
        <v>84</v>
      </c>
      <c r="E43" s="129">
        <v>48</v>
      </c>
      <c r="F43" s="71"/>
      <c r="G43" s="68"/>
      <c r="H43" s="48"/>
      <c r="I43" s="68"/>
      <c r="J43" s="68"/>
      <c r="K43" s="49"/>
      <c r="L43" s="50"/>
      <c r="M43" s="48"/>
      <c r="N43" s="48"/>
      <c r="O43" s="48"/>
      <c r="P43" s="49"/>
    </row>
    <row r="44" spans="1:16" x14ac:dyDescent="0.2">
      <c r="A44" s="121">
        <v>31</v>
      </c>
      <c r="B44" s="39"/>
      <c r="C44" s="130" t="s">
        <v>234</v>
      </c>
      <c r="D44" s="128" t="s">
        <v>96</v>
      </c>
      <c r="E44" s="129">
        <v>2.7</v>
      </c>
      <c r="F44" s="71"/>
      <c r="G44" s="68"/>
      <c r="H44" s="48"/>
      <c r="I44" s="68"/>
      <c r="J44" s="68"/>
      <c r="K44" s="49"/>
      <c r="L44" s="50"/>
      <c r="M44" s="48"/>
      <c r="N44" s="48"/>
      <c r="O44" s="48"/>
      <c r="P44" s="49"/>
    </row>
    <row r="45" spans="1:16" x14ac:dyDescent="0.2">
      <c r="A45" s="64">
        <v>32</v>
      </c>
      <c r="B45" s="39"/>
      <c r="C45" s="47" t="s">
        <v>111</v>
      </c>
      <c r="D45" s="25"/>
      <c r="E45" s="70"/>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ht="56.25" x14ac:dyDescent="0.2">
      <c r="A46" s="38">
        <v>33</v>
      </c>
      <c r="B46" s="39"/>
      <c r="C46" s="47" t="s">
        <v>112</v>
      </c>
      <c r="D46" s="25" t="s">
        <v>78</v>
      </c>
      <c r="E46" s="70">
        <v>2704.85</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ht="56.25" x14ac:dyDescent="0.2">
      <c r="A47" s="64">
        <v>34</v>
      </c>
      <c r="B47" s="39"/>
      <c r="C47" s="47" t="s">
        <v>197</v>
      </c>
      <c r="D47" s="25" t="s">
        <v>78</v>
      </c>
      <c r="E47" s="70">
        <v>599.29999999999995</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x14ac:dyDescent="0.2">
      <c r="A48" s="38">
        <v>35</v>
      </c>
      <c r="B48" s="39"/>
      <c r="C48" s="47" t="s">
        <v>107</v>
      </c>
      <c r="D48" s="25" t="s">
        <v>102</v>
      </c>
      <c r="E48" s="70">
        <v>119.9</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ht="22.5" x14ac:dyDescent="0.2">
      <c r="A49" s="64">
        <v>36</v>
      </c>
      <c r="B49" s="39"/>
      <c r="C49" s="47" t="s">
        <v>198</v>
      </c>
      <c r="D49" s="25" t="s">
        <v>78</v>
      </c>
      <c r="E49" s="70">
        <v>599.29999999999995</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x14ac:dyDescent="0.2">
      <c r="A50" s="38">
        <v>37</v>
      </c>
      <c r="B50" s="39"/>
      <c r="C50" s="47" t="s">
        <v>101</v>
      </c>
      <c r="D50" s="25" t="s">
        <v>102</v>
      </c>
      <c r="E50" s="70">
        <v>2696.85</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64">
        <v>38</v>
      </c>
      <c r="B51" s="39"/>
      <c r="C51" s="47" t="s">
        <v>113</v>
      </c>
      <c r="D51" s="25" t="s">
        <v>69</v>
      </c>
      <c r="E51" s="70">
        <v>5993</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ht="78.75" x14ac:dyDescent="0.2">
      <c r="A52" s="38">
        <v>39</v>
      </c>
      <c r="B52" s="39"/>
      <c r="C52" s="47" t="s">
        <v>214</v>
      </c>
      <c r="D52" s="25" t="s">
        <v>78</v>
      </c>
      <c r="E52" s="70">
        <v>1461.3</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64">
        <v>40</v>
      </c>
      <c r="B53" s="39"/>
      <c r="C53" s="47" t="s">
        <v>107</v>
      </c>
      <c r="D53" s="25" t="s">
        <v>102</v>
      </c>
      <c r="E53" s="70">
        <v>292.3</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ht="22.5" x14ac:dyDescent="0.2">
      <c r="A54" s="38">
        <v>41</v>
      </c>
      <c r="B54" s="39"/>
      <c r="C54" s="47" t="s">
        <v>202</v>
      </c>
      <c r="D54" s="25" t="s">
        <v>78</v>
      </c>
      <c r="E54" s="70">
        <v>1461.3</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64">
        <v>42</v>
      </c>
      <c r="B55" s="39"/>
      <c r="C55" s="47" t="s">
        <v>101</v>
      </c>
      <c r="D55" s="25" t="s">
        <v>102</v>
      </c>
      <c r="E55" s="70">
        <v>6575.8499999999995</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v>43</v>
      </c>
      <c r="B56" s="39"/>
      <c r="C56" s="47" t="s">
        <v>113</v>
      </c>
      <c r="D56" s="25" t="s">
        <v>69</v>
      </c>
      <c r="E56" s="70">
        <v>14613</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ht="67.5" x14ac:dyDescent="0.2">
      <c r="A57" s="64">
        <v>44</v>
      </c>
      <c r="B57" s="39"/>
      <c r="C57" s="47" t="s">
        <v>223</v>
      </c>
      <c r="D57" s="25" t="s">
        <v>78</v>
      </c>
      <c r="E57" s="70">
        <v>218.4</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v>45</v>
      </c>
      <c r="B58" s="39"/>
      <c r="C58" s="47" t="s">
        <v>107</v>
      </c>
      <c r="D58" s="25" t="s">
        <v>102</v>
      </c>
      <c r="E58" s="70">
        <v>43.7</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ht="22.5" x14ac:dyDescent="0.2">
      <c r="A59" s="64">
        <v>46</v>
      </c>
      <c r="B59" s="39"/>
      <c r="C59" s="47" t="s">
        <v>199</v>
      </c>
      <c r="D59" s="25" t="s">
        <v>78</v>
      </c>
      <c r="E59" s="70">
        <v>218.4</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v>47</v>
      </c>
      <c r="B60" s="39"/>
      <c r="C60" s="47" t="s">
        <v>101</v>
      </c>
      <c r="D60" s="25" t="s">
        <v>102</v>
      </c>
      <c r="E60" s="70">
        <v>982.80000000000007</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ht="22.5" x14ac:dyDescent="0.2">
      <c r="A61" s="64">
        <v>48</v>
      </c>
      <c r="B61" s="39"/>
      <c r="C61" s="47" t="s">
        <v>200</v>
      </c>
      <c r="D61" s="25" t="s">
        <v>67</v>
      </c>
      <c r="E61" s="70">
        <v>1011.6</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ht="101.25" x14ac:dyDescent="0.2">
      <c r="A62" s="38">
        <v>49</v>
      </c>
      <c r="B62" s="39"/>
      <c r="C62" s="47" t="s">
        <v>235</v>
      </c>
      <c r="D62" s="25" t="s">
        <v>78</v>
      </c>
      <c r="E62" s="70">
        <v>2923.25</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x14ac:dyDescent="0.2">
      <c r="A63" s="64">
        <v>50</v>
      </c>
      <c r="B63" s="39"/>
      <c r="C63" s="47" t="s">
        <v>106</v>
      </c>
      <c r="D63" s="25" t="s">
        <v>78</v>
      </c>
      <c r="E63" s="70">
        <v>3507.9</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v>51</v>
      </c>
      <c r="B64" s="39"/>
      <c r="C64" s="47" t="s">
        <v>101</v>
      </c>
      <c r="D64" s="25" t="s">
        <v>102</v>
      </c>
      <c r="E64" s="70">
        <v>13154.63</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64">
        <v>52</v>
      </c>
      <c r="B65" s="39"/>
      <c r="C65" s="47" t="s">
        <v>107</v>
      </c>
      <c r="D65" s="25" t="s">
        <v>108</v>
      </c>
      <c r="E65" s="70">
        <v>730.81</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v>53</v>
      </c>
      <c r="B66" s="39"/>
      <c r="C66" s="47" t="s">
        <v>114</v>
      </c>
      <c r="D66" s="25" t="s">
        <v>102</v>
      </c>
      <c r="E66" s="70">
        <v>7308.13</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x14ac:dyDescent="0.2">
      <c r="A67" s="64">
        <v>54</v>
      </c>
      <c r="B67" s="39"/>
      <c r="C67" s="47" t="s">
        <v>110</v>
      </c>
      <c r="D67" s="25" t="s">
        <v>108</v>
      </c>
      <c r="E67" s="70">
        <v>1315.46</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v>55</v>
      </c>
      <c r="B68" s="39"/>
      <c r="C68" s="47" t="s">
        <v>115</v>
      </c>
      <c r="D68" s="25"/>
      <c r="E68" s="70"/>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x14ac:dyDescent="0.2">
      <c r="A69" s="64">
        <v>56</v>
      </c>
      <c r="B69" s="39"/>
      <c r="C69" s="47" t="s">
        <v>116</v>
      </c>
      <c r="D69" s="25" t="s">
        <v>69</v>
      </c>
      <c r="E69" s="70">
        <v>1</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x14ac:dyDescent="0.2">
      <c r="A70" s="38">
        <v>57</v>
      </c>
      <c r="B70" s="39"/>
      <c r="C70" s="47" t="s">
        <v>117</v>
      </c>
      <c r="D70" s="25" t="s">
        <v>69</v>
      </c>
      <c r="E70" s="70">
        <v>1</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ht="22.5" x14ac:dyDescent="0.2">
      <c r="A71" s="64">
        <v>58</v>
      </c>
      <c r="B71" s="39"/>
      <c r="C71" s="47" t="s">
        <v>118</v>
      </c>
      <c r="D71" s="25" t="s">
        <v>69</v>
      </c>
      <c r="E71" s="70">
        <v>3</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x14ac:dyDescent="0.2">
      <c r="A72" s="38">
        <v>59</v>
      </c>
      <c r="B72" s="39"/>
      <c r="C72" s="47" t="s">
        <v>119</v>
      </c>
      <c r="D72" s="25" t="s">
        <v>69</v>
      </c>
      <c r="E72" s="70">
        <v>70</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ht="45" x14ac:dyDescent="0.2">
      <c r="A73" s="121">
        <v>60</v>
      </c>
      <c r="B73" s="39"/>
      <c r="C73" s="127" t="s">
        <v>224</v>
      </c>
      <c r="D73" s="128" t="s">
        <v>78</v>
      </c>
      <c r="E73" s="129">
        <v>580</v>
      </c>
      <c r="F73" s="71"/>
      <c r="G73" s="68"/>
      <c r="H73" s="48"/>
      <c r="I73" s="68"/>
      <c r="J73" s="68"/>
      <c r="K73" s="49"/>
      <c r="L73" s="50"/>
      <c r="M73" s="48"/>
      <c r="N73" s="48"/>
      <c r="O73" s="48"/>
      <c r="P73" s="49"/>
    </row>
    <row r="74" spans="1:16" ht="33.75" x14ac:dyDescent="0.2">
      <c r="A74" s="121">
        <v>61</v>
      </c>
      <c r="B74" s="39"/>
      <c r="C74" s="127" t="s">
        <v>225</v>
      </c>
      <c r="D74" s="128" t="s">
        <v>78</v>
      </c>
      <c r="E74" s="129">
        <v>646</v>
      </c>
      <c r="F74" s="71"/>
      <c r="G74" s="68"/>
      <c r="H74" s="48"/>
      <c r="I74" s="68"/>
      <c r="J74" s="68"/>
      <c r="K74" s="49"/>
      <c r="L74" s="50"/>
      <c r="M74" s="48"/>
      <c r="N74" s="48"/>
      <c r="O74" s="48"/>
      <c r="P74" s="49"/>
    </row>
    <row r="75" spans="1:16" ht="45" x14ac:dyDescent="0.2">
      <c r="A75" s="64">
        <v>62</v>
      </c>
      <c r="B75" s="39"/>
      <c r="C75" s="47" t="s">
        <v>226</v>
      </c>
      <c r="D75" s="25" t="s">
        <v>69</v>
      </c>
      <c r="E75" s="70">
        <v>70</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ht="45" x14ac:dyDescent="0.2">
      <c r="A76" s="38">
        <v>63</v>
      </c>
      <c r="B76" s="39"/>
      <c r="C76" s="47" t="s">
        <v>120</v>
      </c>
      <c r="D76" s="25" t="s">
        <v>67</v>
      </c>
      <c r="E76" s="70">
        <v>330.2</v>
      </c>
      <c r="F76" s="71"/>
      <c r="G76" s="68"/>
      <c r="H76" s="48">
        <f t="shared" ref="H76:H93" si="7">ROUND(F76*G76,2)</f>
        <v>0</v>
      </c>
      <c r="I76" s="68"/>
      <c r="J76" s="68"/>
      <c r="K76" s="49">
        <f t="shared" ref="K76:K93" si="8">SUM(H76:J76)</f>
        <v>0</v>
      </c>
      <c r="L76" s="50">
        <f t="shared" ref="L76:L93" si="9">ROUND(E76*F76,2)</f>
        <v>0</v>
      </c>
      <c r="M76" s="48">
        <f t="shared" ref="M76:M93" si="10">ROUND(H76*E76,2)</f>
        <v>0</v>
      </c>
      <c r="N76" s="48">
        <f t="shared" ref="N76:N93" si="11">ROUND(I76*E76,2)</f>
        <v>0</v>
      </c>
      <c r="O76" s="48">
        <f t="shared" ref="O76:O93" si="12">ROUND(J76*E76,2)</f>
        <v>0</v>
      </c>
      <c r="P76" s="49">
        <f t="shared" ref="P76:P93" si="13">SUM(M76:O76)</f>
        <v>0</v>
      </c>
    </row>
    <row r="77" spans="1:16" ht="33.75" x14ac:dyDescent="0.2">
      <c r="A77" s="64">
        <v>64</v>
      </c>
      <c r="B77" s="39"/>
      <c r="C77" s="47" t="s">
        <v>227</v>
      </c>
      <c r="D77" s="25" t="s">
        <v>78</v>
      </c>
      <c r="E77" s="70">
        <v>442.1</v>
      </c>
      <c r="F77" s="71"/>
      <c r="G77" s="68"/>
      <c r="H77" s="48">
        <f t="shared" si="7"/>
        <v>0</v>
      </c>
      <c r="I77" s="68"/>
      <c r="J77" s="68"/>
      <c r="K77" s="49">
        <f t="shared" si="8"/>
        <v>0</v>
      </c>
      <c r="L77" s="50">
        <f t="shared" si="9"/>
        <v>0</v>
      </c>
      <c r="M77" s="48">
        <f t="shared" si="10"/>
        <v>0</v>
      </c>
      <c r="N77" s="48">
        <f t="shared" si="11"/>
        <v>0</v>
      </c>
      <c r="O77" s="48">
        <f t="shared" si="12"/>
        <v>0</v>
      </c>
      <c r="P77" s="49">
        <f t="shared" si="13"/>
        <v>0</v>
      </c>
    </row>
    <row r="78" spans="1:16" ht="45" x14ac:dyDescent="0.2">
      <c r="A78" s="38">
        <v>65</v>
      </c>
      <c r="B78" s="39"/>
      <c r="C78" s="47" t="s">
        <v>121</v>
      </c>
      <c r="D78" s="25" t="s">
        <v>67</v>
      </c>
      <c r="E78" s="70">
        <v>482</v>
      </c>
      <c r="F78" s="71"/>
      <c r="G78" s="68"/>
      <c r="H78" s="48">
        <f t="shared" si="7"/>
        <v>0</v>
      </c>
      <c r="I78" s="68"/>
      <c r="J78" s="68"/>
      <c r="K78" s="49">
        <f t="shared" si="8"/>
        <v>0</v>
      </c>
      <c r="L78" s="50">
        <f t="shared" si="9"/>
        <v>0</v>
      </c>
      <c r="M78" s="48">
        <f t="shared" si="10"/>
        <v>0</v>
      </c>
      <c r="N78" s="48">
        <f t="shared" si="11"/>
        <v>0</v>
      </c>
      <c r="O78" s="48">
        <f t="shared" si="12"/>
        <v>0</v>
      </c>
      <c r="P78" s="49">
        <f t="shared" si="13"/>
        <v>0</v>
      </c>
    </row>
    <row r="79" spans="1:16" ht="22.5" x14ac:dyDescent="0.2">
      <c r="A79" s="64">
        <v>66</v>
      </c>
      <c r="B79" s="39"/>
      <c r="C79" s="47" t="s">
        <v>122</v>
      </c>
      <c r="D79" s="25" t="s">
        <v>67</v>
      </c>
      <c r="E79" s="70">
        <v>357.12</v>
      </c>
      <c r="F79" s="71"/>
      <c r="G79" s="68"/>
      <c r="H79" s="48">
        <f t="shared" si="7"/>
        <v>0</v>
      </c>
      <c r="I79" s="68"/>
      <c r="J79" s="68"/>
      <c r="K79" s="49">
        <f t="shared" si="8"/>
        <v>0</v>
      </c>
      <c r="L79" s="50">
        <f t="shared" si="9"/>
        <v>0</v>
      </c>
      <c r="M79" s="48">
        <f t="shared" si="10"/>
        <v>0</v>
      </c>
      <c r="N79" s="48">
        <f t="shared" si="11"/>
        <v>0</v>
      </c>
      <c r="O79" s="48">
        <f t="shared" si="12"/>
        <v>0</v>
      </c>
      <c r="P79" s="49">
        <f t="shared" si="13"/>
        <v>0</v>
      </c>
    </row>
    <row r="80" spans="1:16" x14ac:dyDescent="0.2">
      <c r="A80" s="38">
        <v>67</v>
      </c>
      <c r="B80" s="39"/>
      <c r="C80" s="47" t="s">
        <v>124</v>
      </c>
      <c r="D80" s="25" t="s">
        <v>69</v>
      </c>
      <c r="E80" s="70">
        <v>3</v>
      </c>
      <c r="F80" s="71"/>
      <c r="G80" s="68"/>
      <c r="H80" s="48">
        <f t="shared" si="7"/>
        <v>0</v>
      </c>
      <c r="I80" s="68"/>
      <c r="J80" s="68"/>
      <c r="K80" s="49">
        <f t="shared" si="8"/>
        <v>0</v>
      </c>
      <c r="L80" s="50">
        <f t="shared" si="9"/>
        <v>0</v>
      </c>
      <c r="M80" s="48">
        <f t="shared" si="10"/>
        <v>0</v>
      </c>
      <c r="N80" s="48">
        <f t="shared" si="11"/>
        <v>0</v>
      </c>
      <c r="O80" s="48">
        <f t="shared" si="12"/>
        <v>0</v>
      </c>
      <c r="P80" s="49">
        <f t="shared" si="13"/>
        <v>0</v>
      </c>
    </row>
    <row r="81" spans="1:16" ht="22.5" x14ac:dyDescent="0.2">
      <c r="A81" s="64">
        <v>68</v>
      </c>
      <c r="B81" s="39"/>
      <c r="C81" s="47" t="s">
        <v>125</v>
      </c>
      <c r="D81" s="25" t="s">
        <v>78</v>
      </c>
      <c r="E81" s="70">
        <v>22</v>
      </c>
      <c r="F81" s="71"/>
      <c r="G81" s="68"/>
      <c r="H81" s="48">
        <f t="shared" si="7"/>
        <v>0</v>
      </c>
      <c r="I81" s="68"/>
      <c r="J81" s="68"/>
      <c r="K81" s="49">
        <f t="shared" si="8"/>
        <v>0</v>
      </c>
      <c r="L81" s="50">
        <f t="shared" si="9"/>
        <v>0</v>
      </c>
      <c r="M81" s="48">
        <f t="shared" si="10"/>
        <v>0</v>
      </c>
      <c r="N81" s="48">
        <f t="shared" si="11"/>
        <v>0</v>
      </c>
      <c r="O81" s="48">
        <f t="shared" si="12"/>
        <v>0</v>
      </c>
      <c r="P81" s="49">
        <f t="shared" si="13"/>
        <v>0</v>
      </c>
    </row>
    <row r="82" spans="1:16" x14ac:dyDescent="0.2">
      <c r="A82" s="38">
        <v>69</v>
      </c>
      <c r="B82" s="39"/>
      <c r="C82" s="47" t="s">
        <v>126</v>
      </c>
      <c r="D82" s="25" t="s">
        <v>78</v>
      </c>
      <c r="E82" s="70">
        <v>22</v>
      </c>
      <c r="F82" s="71"/>
      <c r="G82" s="68"/>
      <c r="H82" s="48">
        <f t="shared" si="7"/>
        <v>0</v>
      </c>
      <c r="I82" s="68"/>
      <c r="J82" s="68"/>
      <c r="K82" s="49">
        <f t="shared" si="8"/>
        <v>0</v>
      </c>
      <c r="L82" s="50">
        <f t="shared" si="9"/>
        <v>0</v>
      </c>
      <c r="M82" s="48">
        <f t="shared" si="10"/>
        <v>0</v>
      </c>
      <c r="N82" s="48">
        <f t="shared" si="11"/>
        <v>0</v>
      </c>
      <c r="O82" s="48">
        <f t="shared" si="12"/>
        <v>0</v>
      </c>
      <c r="P82" s="49">
        <f t="shared" si="13"/>
        <v>0</v>
      </c>
    </row>
    <row r="83" spans="1:16" ht="67.5" x14ac:dyDescent="0.2">
      <c r="A83" s="64">
        <v>70</v>
      </c>
      <c r="B83" s="39"/>
      <c r="C83" s="47" t="s">
        <v>201</v>
      </c>
      <c r="D83" s="25" t="s">
        <v>78</v>
      </c>
      <c r="E83" s="70">
        <v>12</v>
      </c>
      <c r="F83" s="71"/>
      <c r="G83" s="68"/>
      <c r="H83" s="48">
        <f t="shared" si="7"/>
        <v>0</v>
      </c>
      <c r="I83" s="68"/>
      <c r="J83" s="68"/>
      <c r="K83" s="49">
        <f t="shared" si="8"/>
        <v>0</v>
      </c>
      <c r="L83" s="50">
        <f t="shared" si="9"/>
        <v>0</v>
      </c>
      <c r="M83" s="48">
        <f t="shared" si="10"/>
        <v>0</v>
      </c>
      <c r="N83" s="48">
        <f t="shared" si="11"/>
        <v>0</v>
      </c>
      <c r="O83" s="48">
        <f t="shared" si="12"/>
        <v>0</v>
      </c>
      <c r="P83" s="49">
        <f t="shared" si="13"/>
        <v>0</v>
      </c>
    </row>
    <row r="84" spans="1:16" ht="22.5" x14ac:dyDescent="0.2">
      <c r="A84" s="38">
        <v>74</v>
      </c>
      <c r="B84" s="39"/>
      <c r="C84" s="47" t="s">
        <v>202</v>
      </c>
      <c r="D84" s="25" t="s">
        <v>78</v>
      </c>
      <c r="E84" s="70">
        <v>12</v>
      </c>
      <c r="F84" s="71"/>
      <c r="G84" s="68"/>
      <c r="H84" s="48">
        <f t="shared" si="7"/>
        <v>0</v>
      </c>
      <c r="I84" s="68"/>
      <c r="J84" s="68"/>
      <c r="K84" s="49">
        <f t="shared" si="8"/>
        <v>0</v>
      </c>
      <c r="L84" s="50">
        <f t="shared" si="9"/>
        <v>0</v>
      </c>
      <c r="M84" s="48">
        <f t="shared" si="10"/>
        <v>0</v>
      </c>
      <c r="N84" s="48">
        <f t="shared" si="11"/>
        <v>0</v>
      </c>
      <c r="O84" s="48">
        <f t="shared" si="12"/>
        <v>0</v>
      </c>
      <c r="P84" s="49">
        <f t="shared" si="13"/>
        <v>0</v>
      </c>
    </row>
    <row r="85" spans="1:16" x14ac:dyDescent="0.2">
      <c r="A85" s="64">
        <v>75</v>
      </c>
      <c r="B85" s="39"/>
      <c r="C85" s="47" t="s">
        <v>101</v>
      </c>
      <c r="D85" s="25" t="s">
        <v>102</v>
      </c>
      <c r="E85" s="70">
        <v>54</v>
      </c>
      <c r="F85" s="71"/>
      <c r="G85" s="68"/>
      <c r="H85" s="48">
        <f t="shared" si="7"/>
        <v>0</v>
      </c>
      <c r="I85" s="68"/>
      <c r="J85" s="68"/>
      <c r="K85" s="49">
        <f t="shared" si="8"/>
        <v>0</v>
      </c>
      <c r="L85" s="50">
        <f t="shared" si="9"/>
        <v>0</v>
      </c>
      <c r="M85" s="48">
        <f t="shared" si="10"/>
        <v>0</v>
      </c>
      <c r="N85" s="48">
        <f t="shared" si="11"/>
        <v>0</v>
      </c>
      <c r="O85" s="48">
        <f t="shared" si="12"/>
        <v>0</v>
      </c>
      <c r="P85" s="49">
        <f t="shared" si="13"/>
        <v>0</v>
      </c>
    </row>
    <row r="86" spans="1:16" x14ac:dyDescent="0.2">
      <c r="A86" s="38">
        <v>76</v>
      </c>
      <c r="B86" s="39"/>
      <c r="C86" s="47" t="s">
        <v>113</v>
      </c>
      <c r="D86" s="25" t="s">
        <v>69</v>
      </c>
      <c r="E86" s="70">
        <v>120</v>
      </c>
      <c r="F86" s="71"/>
      <c r="G86" s="68"/>
      <c r="H86" s="48">
        <f t="shared" si="7"/>
        <v>0</v>
      </c>
      <c r="I86" s="68"/>
      <c r="J86" s="68"/>
      <c r="K86" s="49">
        <f t="shared" si="8"/>
        <v>0</v>
      </c>
      <c r="L86" s="50">
        <f t="shared" si="9"/>
        <v>0</v>
      </c>
      <c r="M86" s="48">
        <f t="shared" si="10"/>
        <v>0</v>
      </c>
      <c r="N86" s="48">
        <f t="shared" si="11"/>
        <v>0</v>
      </c>
      <c r="O86" s="48">
        <f t="shared" si="12"/>
        <v>0</v>
      </c>
      <c r="P86" s="49">
        <f t="shared" si="13"/>
        <v>0</v>
      </c>
    </row>
    <row r="87" spans="1:16" ht="56.25" x14ac:dyDescent="0.2">
      <c r="A87" s="64">
        <v>77</v>
      </c>
      <c r="B87" s="39"/>
      <c r="C87" s="47" t="s">
        <v>203</v>
      </c>
      <c r="D87" s="25" t="s">
        <v>78</v>
      </c>
      <c r="E87" s="70">
        <v>10</v>
      </c>
      <c r="F87" s="71"/>
      <c r="G87" s="68"/>
      <c r="H87" s="48">
        <f t="shared" si="7"/>
        <v>0</v>
      </c>
      <c r="I87" s="68"/>
      <c r="J87" s="68"/>
      <c r="K87" s="49">
        <f t="shared" si="8"/>
        <v>0</v>
      </c>
      <c r="L87" s="50">
        <f t="shared" si="9"/>
        <v>0</v>
      </c>
      <c r="M87" s="48">
        <f t="shared" si="10"/>
        <v>0</v>
      </c>
      <c r="N87" s="48">
        <f t="shared" si="11"/>
        <v>0</v>
      </c>
      <c r="O87" s="48">
        <f t="shared" si="12"/>
        <v>0</v>
      </c>
      <c r="P87" s="49">
        <f t="shared" si="13"/>
        <v>0</v>
      </c>
    </row>
    <row r="88" spans="1:16" ht="22.5" x14ac:dyDescent="0.2">
      <c r="A88" s="38">
        <v>78</v>
      </c>
      <c r="B88" s="39"/>
      <c r="C88" s="47" t="s">
        <v>202</v>
      </c>
      <c r="D88" s="25" t="s">
        <v>78</v>
      </c>
      <c r="E88" s="70">
        <v>10</v>
      </c>
      <c r="F88" s="71"/>
      <c r="G88" s="68"/>
      <c r="H88" s="48">
        <f t="shared" si="7"/>
        <v>0</v>
      </c>
      <c r="I88" s="68"/>
      <c r="J88" s="68"/>
      <c r="K88" s="49">
        <f t="shared" si="8"/>
        <v>0</v>
      </c>
      <c r="L88" s="50">
        <f t="shared" si="9"/>
        <v>0</v>
      </c>
      <c r="M88" s="48">
        <f t="shared" si="10"/>
        <v>0</v>
      </c>
      <c r="N88" s="48">
        <f t="shared" si="11"/>
        <v>0</v>
      </c>
      <c r="O88" s="48">
        <f t="shared" si="12"/>
        <v>0</v>
      </c>
      <c r="P88" s="49">
        <f t="shared" si="13"/>
        <v>0</v>
      </c>
    </row>
    <row r="89" spans="1:16" x14ac:dyDescent="0.2">
      <c r="A89" s="64">
        <v>79</v>
      </c>
      <c r="B89" s="39"/>
      <c r="C89" s="47" t="s">
        <v>101</v>
      </c>
      <c r="D89" s="25" t="s">
        <v>102</v>
      </c>
      <c r="E89" s="70">
        <v>45</v>
      </c>
      <c r="F89" s="71"/>
      <c r="G89" s="68"/>
      <c r="H89" s="48">
        <f t="shared" si="7"/>
        <v>0</v>
      </c>
      <c r="I89" s="68"/>
      <c r="J89" s="68"/>
      <c r="K89" s="49">
        <f t="shared" si="8"/>
        <v>0</v>
      </c>
      <c r="L89" s="50">
        <f t="shared" si="9"/>
        <v>0</v>
      </c>
      <c r="M89" s="48">
        <f t="shared" si="10"/>
        <v>0</v>
      </c>
      <c r="N89" s="48">
        <f t="shared" si="11"/>
        <v>0</v>
      </c>
      <c r="O89" s="48">
        <f t="shared" si="12"/>
        <v>0</v>
      </c>
      <c r="P89" s="49">
        <f t="shared" si="13"/>
        <v>0</v>
      </c>
    </row>
    <row r="90" spans="1:16" x14ac:dyDescent="0.2">
      <c r="A90" s="38">
        <v>80</v>
      </c>
      <c r="B90" s="39"/>
      <c r="C90" s="47" t="s">
        <v>127</v>
      </c>
      <c r="D90" s="25" t="s">
        <v>78</v>
      </c>
      <c r="E90" s="70">
        <v>10</v>
      </c>
      <c r="F90" s="71"/>
      <c r="G90" s="68"/>
      <c r="H90" s="48">
        <f t="shared" si="7"/>
        <v>0</v>
      </c>
      <c r="I90" s="68"/>
      <c r="J90" s="68"/>
      <c r="K90" s="49">
        <f t="shared" si="8"/>
        <v>0</v>
      </c>
      <c r="L90" s="50">
        <f t="shared" si="9"/>
        <v>0</v>
      </c>
      <c r="M90" s="48">
        <f t="shared" si="10"/>
        <v>0</v>
      </c>
      <c r="N90" s="48">
        <f t="shared" si="11"/>
        <v>0</v>
      </c>
      <c r="O90" s="48">
        <f t="shared" si="12"/>
        <v>0</v>
      </c>
      <c r="P90" s="49">
        <f t="shared" si="13"/>
        <v>0</v>
      </c>
    </row>
    <row r="91" spans="1:16" ht="22.5" x14ac:dyDescent="0.2">
      <c r="A91" s="64">
        <v>81</v>
      </c>
      <c r="B91" s="39"/>
      <c r="C91" s="47" t="s">
        <v>128</v>
      </c>
      <c r="D91" s="25" t="s">
        <v>67</v>
      </c>
      <c r="E91" s="70">
        <v>15.3</v>
      </c>
      <c r="F91" s="71"/>
      <c r="G91" s="68"/>
      <c r="H91" s="48">
        <f t="shared" si="7"/>
        <v>0</v>
      </c>
      <c r="I91" s="68"/>
      <c r="J91" s="68"/>
      <c r="K91" s="49">
        <f t="shared" si="8"/>
        <v>0</v>
      </c>
      <c r="L91" s="50">
        <f t="shared" si="9"/>
        <v>0</v>
      </c>
      <c r="M91" s="48">
        <f t="shared" si="10"/>
        <v>0</v>
      </c>
      <c r="N91" s="48">
        <f t="shared" si="11"/>
        <v>0</v>
      </c>
      <c r="O91" s="48">
        <f t="shared" si="12"/>
        <v>0</v>
      </c>
      <c r="P91" s="49">
        <f t="shared" si="13"/>
        <v>0</v>
      </c>
    </row>
    <row r="92" spans="1:16" ht="56.25" x14ac:dyDescent="0.2">
      <c r="A92" s="38">
        <v>82</v>
      </c>
      <c r="B92" s="39"/>
      <c r="C92" s="47" t="s">
        <v>204</v>
      </c>
      <c r="D92" s="25" t="s">
        <v>78</v>
      </c>
      <c r="E92" s="70">
        <v>5</v>
      </c>
      <c r="F92" s="71"/>
      <c r="G92" s="68"/>
      <c r="H92" s="48">
        <f t="shared" si="7"/>
        <v>0</v>
      </c>
      <c r="I92" s="68"/>
      <c r="J92" s="68"/>
      <c r="K92" s="49">
        <f t="shared" si="8"/>
        <v>0</v>
      </c>
      <c r="L92" s="50">
        <f t="shared" si="9"/>
        <v>0</v>
      </c>
      <c r="M92" s="48">
        <f t="shared" si="10"/>
        <v>0</v>
      </c>
      <c r="N92" s="48">
        <f t="shared" si="11"/>
        <v>0</v>
      </c>
      <c r="O92" s="48">
        <f t="shared" si="12"/>
        <v>0</v>
      </c>
      <c r="P92" s="49">
        <f t="shared" si="13"/>
        <v>0</v>
      </c>
    </row>
    <row r="93" spans="1:16" ht="34.5" thickBot="1" x14ac:dyDescent="0.25">
      <c r="A93" s="64">
        <v>83</v>
      </c>
      <c r="B93" s="39"/>
      <c r="C93" s="47" t="s">
        <v>129</v>
      </c>
      <c r="D93" s="25" t="s">
        <v>67</v>
      </c>
      <c r="E93" s="70">
        <v>10.199999999999999</v>
      </c>
      <c r="F93" s="71"/>
      <c r="G93" s="68"/>
      <c r="H93" s="48">
        <f t="shared" si="7"/>
        <v>0</v>
      </c>
      <c r="I93" s="68"/>
      <c r="J93" s="68"/>
      <c r="K93" s="49">
        <f t="shared" si="8"/>
        <v>0</v>
      </c>
      <c r="L93" s="50">
        <f t="shared" si="9"/>
        <v>0</v>
      </c>
      <c r="M93" s="48">
        <f t="shared" si="10"/>
        <v>0</v>
      </c>
      <c r="N93" s="48">
        <f t="shared" si="11"/>
        <v>0</v>
      </c>
      <c r="O93" s="48">
        <f t="shared" si="12"/>
        <v>0</v>
      </c>
      <c r="P93" s="49">
        <f t="shared" si="13"/>
        <v>0</v>
      </c>
    </row>
    <row r="94" spans="1:16" ht="12" customHeight="1" thickBot="1" x14ac:dyDescent="0.25">
      <c r="A94" s="196" t="s">
        <v>238</v>
      </c>
      <c r="B94" s="197"/>
      <c r="C94" s="197"/>
      <c r="D94" s="197"/>
      <c r="E94" s="197"/>
      <c r="F94" s="197"/>
      <c r="G94" s="197"/>
      <c r="H94" s="197"/>
      <c r="I94" s="197"/>
      <c r="J94" s="197"/>
      <c r="K94" s="198"/>
      <c r="L94" s="72">
        <f>SUM(L14:L93)</f>
        <v>0</v>
      </c>
      <c r="M94" s="73">
        <f>SUM(M14:M93)</f>
        <v>0</v>
      </c>
      <c r="N94" s="73">
        <f>SUM(N14:N93)</f>
        <v>0</v>
      </c>
      <c r="O94" s="73">
        <f>SUM(O14:O93)</f>
        <v>0</v>
      </c>
      <c r="P94" s="74">
        <f>SUM(P14:P93)</f>
        <v>0</v>
      </c>
    </row>
    <row r="95" spans="1:16" x14ac:dyDescent="0.2">
      <c r="A95" s="17"/>
      <c r="B95" s="17"/>
      <c r="C95" s="17"/>
      <c r="D95" s="17"/>
      <c r="E95" s="17"/>
      <c r="F95" s="17"/>
      <c r="G95" s="17"/>
      <c r="H95" s="17"/>
      <c r="I95" s="17"/>
      <c r="J95" s="17"/>
      <c r="K95" s="17"/>
      <c r="L95" s="17"/>
      <c r="M95" s="17"/>
      <c r="N95" s="17"/>
      <c r="O95" s="17"/>
      <c r="P95" s="17"/>
    </row>
    <row r="96" spans="1:16" x14ac:dyDescent="0.2">
      <c r="A96" s="17"/>
      <c r="B96" s="17"/>
      <c r="C96" s="17"/>
      <c r="D96" s="17"/>
      <c r="E96" s="17"/>
      <c r="F96" s="17"/>
      <c r="G96" s="17"/>
      <c r="H96" s="17"/>
      <c r="I96" s="17"/>
      <c r="J96" s="17"/>
      <c r="K96" s="17"/>
      <c r="L96" s="17"/>
      <c r="M96" s="17"/>
      <c r="N96" s="17"/>
      <c r="O96" s="17"/>
      <c r="P96" s="17"/>
    </row>
    <row r="97" spans="1:16" x14ac:dyDescent="0.2">
      <c r="A97" s="1" t="s">
        <v>14</v>
      </c>
      <c r="B97" s="17"/>
      <c r="C97" s="195">
        <f>'Kops a'!C30:H30</f>
        <v>0</v>
      </c>
      <c r="D97" s="195"/>
      <c r="E97" s="195"/>
      <c r="F97" s="195"/>
      <c r="G97" s="195"/>
      <c r="H97" s="195"/>
      <c r="I97" s="17"/>
      <c r="J97" s="17"/>
      <c r="K97" s="17"/>
      <c r="L97" s="17"/>
      <c r="M97" s="17"/>
      <c r="N97" s="17"/>
      <c r="O97" s="17"/>
      <c r="P97" s="17"/>
    </row>
    <row r="98" spans="1:16" x14ac:dyDescent="0.2">
      <c r="A98" s="17"/>
      <c r="B98" s="17"/>
      <c r="C98" s="131" t="s">
        <v>15</v>
      </c>
      <c r="D98" s="131"/>
      <c r="E98" s="131"/>
      <c r="F98" s="131"/>
      <c r="G98" s="131"/>
      <c r="H98" s="131"/>
      <c r="I98" s="17"/>
      <c r="J98" s="17"/>
      <c r="K98" s="17"/>
      <c r="L98" s="17"/>
      <c r="M98" s="17"/>
      <c r="N98" s="17"/>
      <c r="O98" s="17"/>
      <c r="P98" s="17"/>
    </row>
    <row r="99" spans="1:16" x14ac:dyDescent="0.2">
      <c r="A99" s="17"/>
      <c r="B99" s="17"/>
      <c r="C99" s="17"/>
      <c r="D99" s="17"/>
      <c r="E99" s="17"/>
      <c r="F99" s="17"/>
      <c r="G99" s="17"/>
      <c r="H99" s="17"/>
      <c r="I99" s="17"/>
      <c r="J99" s="17"/>
      <c r="K99" s="17"/>
      <c r="L99" s="17"/>
      <c r="M99" s="17"/>
      <c r="N99" s="17"/>
      <c r="O99" s="17"/>
      <c r="P99" s="17"/>
    </row>
    <row r="100" spans="1:16" x14ac:dyDescent="0.2">
      <c r="A100" s="91" t="str">
        <f>'Kops a'!A33</f>
        <v>Tāme sastādīta 2021. gada __. _________</v>
      </c>
      <c r="B100" s="92"/>
      <c r="C100" s="92"/>
      <c r="D100" s="92"/>
      <c r="E100" s="17"/>
      <c r="F100" s="17"/>
      <c r="G100" s="17"/>
      <c r="H100" s="17"/>
      <c r="I100" s="17"/>
      <c r="J100" s="17"/>
      <c r="K100" s="17"/>
      <c r="L100" s="17"/>
      <c r="M100" s="17"/>
      <c r="N100" s="17"/>
      <c r="O100" s="17"/>
      <c r="P100" s="17"/>
    </row>
    <row r="101" spans="1:16" x14ac:dyDescent="0.2">
      <c r="A101" s="17"/>
      <c r="B101" s="17"/>
      <c r="C101" s="17"/>
      <c r="D101" s="17"/>
      <c r="E101" s="17"/>
      <c r="F101" s="17"/>
      <c r="G101" s="17"/>
      <c r="H101" s="17"/>
      <c r="I101" s="17"/>
      <c r="J101" s="17"/>
      <c r="K101" s="17"/>
      <c r="L101" s="17"/>
      <c r="M101" s="17"/>
      <c r="N101" s="17"/>
      <c r="O101" s="17"/>
      <c r="P101" s="17"/>
    </row>
    <row r="102" spans="1:16" x14ac:dyDescent="0.2">
      <c r="A102" s="1" t="s">
        <v>37</v>
      </c>
      <c r="B102" s="17"/>
      <c r="C102" s="195">
        <f>'Kops a'!C35:H35</f>
        <v>0</v>
      </c>
      <c r="D102" s="195"/>
      <c r="E102" s="195"/>
      <c r="F102" s="195"/>
      <c r="G102" s="195"/>
      <c r="H102" s="195"/>
      <c r="I102" s="17"/>
      <c r="J102" s="17"/>
      <c r="K102" s="17"/>
      <c r="L102" s="17"/>
      <c r="M102" s="17"/>
      <c r="N102" s="17"/>
      <c r="O102" s="17"/>
      <c r="P102" s="17"/>
    </row>
    <row r="103" spans="1:16" x14ac:dyDescent="0.2">
      <c r="A103" s="17"/>
      <c r="B103" s="17"/>
      <c r="C103" s="131" t="s">
        <v>15</v>
      </c>
      <c r="D103" s="131"/>
      <c r="E103" s="131"/>
      <c r="F103" s="131"/>
      <c r="G103" s="131"/>
      <c r="H103" s="131"/>
      <c r="I103" s="17"/>
      <c r="J103" s="17"/>
      <c r="K103" s="17"/>
      <c r="L103" s="17"/>
      <c r="M103" s="17"/>
      <c r="N103" s="17"/>
      <c r="O103" s="17"/>
      <c r="P103" s="17"/>
    </row>
    <row r="104" spans="1:16" x14ac:dyDescent="0.2">
      <c r="A104" s="17"/>
      <c r="B104" s="17"/>
      <c r="C104" s="17"/>
      <c r="D104" s="17"/>
      <c r="E104" s="17"/>
      <c r="F104" s="17"/>
      <c r="G104" s="17"/>
      <c r="H104" s="17"/>
      <c r="I104" s="17"/>
      <c r="J104" s="17"/>
      <c r="K104" s="17"/>
      <c r="L104" s="17"/>
      <c r="M104" s="17"/>
      <c r="N104" s="17"/>
      <c r="O104" s="17"/>
      <c r="P104" s="17"/>
    </row>
    <row r="105" spans="1:16" x14ac:dyDescent="0.2">
      <c r="A105" s="91" t="s">
        <v>54</v>
      </c>
      <c r="B105" s="92"/>
      <c r="C105" s="96">
        <f>'Kops a'!C38</f>
        <v>0</v>
      </c>
      <c r="D105" s="51"/>
      <c r="E105" s="17"/>
      <c r="F105" s="17"/>
      <c r="G105" s="17"/>
      <c r="H105" s="17"/>
      <c r="I105" s="17"/>
      <c r="J105" s="17"/>
      <c r="K105" s="17"/>
      <c r="L105" s="17"/>
      <c r="M105" s="17"/>
      <c r="N105" s="17"/>
      <c r="O105" s="17"/>
      <c r="P105" s="17"/>
    </row>
    <row r="106" spans="1:16" x14ac:dyDescent="0.2">
      <c r="A106" s="17"/>
      <c r="B106" s="17"/>
      <c r="C106" s="17"/>
      <c r="D106" s="17"/>
      <c r="E106" s="17"/>
      <c r="F106" s="17"/>
      <c r="G106" s="17"/>
      <c r="H106" s="17"/>
      <c r="I106" s="17"/>
      <c r="J106" s="17"/>
      <c r="K106" s="17"/>
      <c r="L106" s="17"/>
      <c r="M106" s="17"/>
      <c r="N106" s="17"/>
      <c r="O106" s="17"/>
      <c r="P106" s="17"/>
    </row>
    <row r="107" spans="1:16" ht="12" x14ac:dyDescent="0.2">
      <c r="B107" s="101" t="s">
        <v>62</v>
      </c>
      <c r="C107" s="102"/>
      <c r="D107" s="103"/>
      <c r="E107" s="103"/>
      <c r="F107" s="104"/>
      <c r="G107" s="105"/>
      <c r="H107" s="104"/>
      <c r="I107" s="106"/>
      <c r="J107" s="106"/>
      <c r="K107" s="107"/>
      <c r="L107" s="108"/>
      <c r="M107" s="108"/>
      <c r="N107" s="108"/>
      <c r="O107" s="108"/>
      <c r="P107" s="108"/>
    </row>
    <row r="108" spans="1:16" ht="12" x14ac:dyDescent="0.2">
      <c r="B108" s="177" t="s">
        <v>63</v>
      </c>
      <c r="C108" s="177"/>
      <c r="D108" s="177"/>
      <c r="E108" s="177"/>
      <c r="F108" s="177"/>
      <c r="G108" s="177"/>
      <c r="H108" s="177"/>
      <c r="I108" s="177"/>
      <c r="J108" s="177"/>
      <c r="K108" s="177"/>
      <c r="L108" s="177"/>
      <c r="M108" s="177"/>
      <c r="N108" s="177"/>
      <c r="O108" s="177"/>
      <c r="P108" s="177"/>
    </row>
    <row r="109" spans="1:16" ht="12" x14ac:dyDescent="0.2">
      <c r="B109" s="177" t="s">
        <v>64</v>
      </c>
      <c r="C109" s="177"/>
      <c r="D109" s="177"/>
      <c r="E109" s="177"/>
      <c r="F109" s="177"/>
      <c r="G109" s="177"/>
      <c r="H109" s="177"/>
      <c r="I109" s="177"/>
      <c r="J109" s="177"/>
      <c r="K109" s="177"/>
      <c r="L109" s="177"/>
      <c r="M109" s="177"/>
      <c r="N109" s="177"/>
      <c r="O109" s="177"/>
      <c r="P109" s="177"/>
    </row>
  </sheetData>
  <mergeCells count="24">
    <mergeCell ref="C97:H97"/>
    <mergeCell ref="C98:H98"/>
    <mergeCell ref="C102:H102"/>
    <mergeCell ref="A12:A13"/>
    <mergeCell ref="B12:B13"/>
    <mergeCell ref="C12:C13"/>
    <mergeCell ref="D12:D13"/>
    <mergeCell ref="E12:E13"/>
    <mergeCell ref="B108:P108"/>
    <mergeCell ref="B109:P109"/>
    <mergeCell ref="C2:I2"/>
    <mergeCell ref="C3:I3"/>
    <mergeCell ref="D5:L5"/>
    <mergeCell ref="D6:L6"/>
    <mergeCell ref="D7:L7"/>
    <mergeCell ref="N9:O9"/>
    <mergeCell ref="L12:P12"/>
    <mergeCell ref="C103:H103"/>
    <mergeCell ref="C4:I4"/>
    <mergeCell ref="F12:K12"/>
    <mergeCell ref="A9:F9"/>
    <mergeCell ref="J9:M9"/>
    <mergeCell ref="D8:L8"/>
    <mergeCell ref="A94:K94"/>
  </mergeCells>
  <conditionalFormatting sqref="I14:J93 A14:G93">
    <cfRule type="cellIs" dxfId="92" priority="24" operator="equal">
      <formula>0</formula>
    </cfRule>
  </conditionalFormatting>
  <conditionalFormatting sqref="N9:O9 H14:H93 K14:P93">
    <cfRule type="cellIs" dxfId="91" priority="23" operator="equal">
      <formula>0</formula>
    </cfRule>
  </conditionalFormatting>
  <conditionalFormatting sqref="A9:F9">
    <cfRule type="containsText" dxfId="90"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89" priority="20" operator="equal">
      <formula>0</formula>
    </cfRule>
  </conditionalFormatting>
  <conditionalFormatting sqref="O10">
    <cfRule type="cellIs" dxfId="88" priority="19" operator="equal">
      <formula>"20__. gada __. _________"</formula>
    </cfRule>
  </conditionalFormatting>
  <conditionalFormatting sqref="L94:P94">
    <cfRule type="cellIs" dxfId="87" priority="13" operator="equal">
      <formula>0</formula>
    </cfRule>
  </conditionalFormatting>
  <conditionalFormatting sqref="C4:I4">
    <cfRule type="cellIs" dxfId="86" priority="12" operator="equal">
      <formula>0</formula>
    </cfRule>
  </conditionalFormatting>
  <conditionalFormatting sqref="D5:L8">
    <cfRule type="cellIs" dxfId="85" priority="10" operator="equal">
      <formula>0</formula>
    </cfRule>
  </conditionalFormatting>
  <conditionalFormatting sqref="P10">
    <cfRule type="cellIs" dxfId="84" priority="9" operator="equal">
      <formula>"20__. gada __. _________"</formula>
    </cfRule>
  </conditionalFormatting>
  <conditionalFormatting sqref="C102:H102">
    <cfRule type="cellIs" dxfId="83" priority="6" operator="equal">
      <formula>0</formula>
    </cfRule>
  </conditionalFormatting>
  <conditionalFormatting sqref="C97:H97">
    <cfRule type="cellIs" dxfId="82" priority="5" operator="equal">
      <formula>0</formula>
    </cfRule>
  </conditionalFormatting>
  <conditionalFormatting sqref="C102:H102 C105 C97:H97">
    <cfRule type="cellIs" dxfId="81" priority="4" operator="equal">
      <formula>0</formula>
    </cfRule>
  </conditionalFormatting>
  <conditionalFormatting sqref="D1">
    <cfRule type="cellIs" dxfId="80" priority="3" operator="equal">
      <formula>0</formula>
    </cfRule>
  </conditionalFormatting>
  <conditionalFormatting sqref="A94:K94">
    <cfRule type="containsText" dxfId="79" priority="1" operator="containsText" text="Tiešās izmaksas kopā, t. sk. darba devēja sociālais nodoklis __.__% ">
      <formula>NOT(ISERROR(SEARCH("Tiešās izmaksas kopā, t. sk. darba devēja sociālais nodoklis __.__% ",A94)))</formula>
    </cfRule>
  </conditionalFormatting>
  <pageMargins left="0.7" right="0.7" top="0.75" bottom="0.75" header="0.3" footer="0.3"/>
  <pageSetup paperSize="9" scale="93"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8" operator="containsText" id="{46B16A03-C867-4231-9EE2-FA19DDA4D492}">
            <xm:f>NOT(ISERROR(SEARCH("Tāme sastādīta ____. gada ___. ______________",A100)))</xm:f>
            <xm:f>"Tāme sastādīta ____. gada ___. ______________"</xm:f>
            <x14:dxf>
              <font>
                <color auto="1"/>
              </font>
              <fill>
                <patternFill>
                  <bgColor rgb="FFC6EFCE"/>
                </patternFill>
              </fill>
            </x14:dxf>
          </x14:cfRule>
          <xm:sqref>A100</xm:sqref>
        </x14:conditionalFormatting>
        <x14:conditionalFormatting xmlns:xm="http://schemas.microsoft.com/office/excel/2006/main">
          <x14:cfRule type="containsText" priority="7" operator="containsText" id="{2AF3CC58-04F0-4432-AA0F-D3D058C3CAD1}">
            <xm:f>NOT(ISERROR(SEARCH("Sertifikāta Nr. _________________________________",A105)))</xm:f>
            <xm:f>"Sertifikāta Nr. _________________________________"</xm:f>
            <x14:dxf>
              <font>
                <color auto="1"/>
              </font>
              <fill>
                <patternFill>
                  <bgColor rgb="FFC6EFCE"/>
                </patternFill>
              </fill>
            </x14:dxf>
          </x14:cfRule>
          <xm:sqref>A105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P52"/>
  <sheetViews>
    <sheetView topLeftCell="A28" zoomScaleNormal="100" workbookViewId="0">
      <selection activeCell="A10" sqref="A10"/>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38</v>
      </c>
      <c r="D1" s="52">
        <f>'Kops a'!A17</f>
        <v>0</v>
      </c>
      <c r="E1" s="23"/>
      <c r="F1" s="23"/>
      <c r="G1" s="23"/>
      <c r="H1" s="23"/>
      <c r="I1" s="23"/>
      <c r="J1" s="23"/>
      <c r="N1" s="26"/>
      <c r="O1" s="27"/>
      <c r="P1" s="28"/>
    </row>
    <row r="2" spans="1:16" x14ac:dyDescent="0.2">
      <c r="A2" s="29"/>
      <c r="B2" s="29"/>
      <c r="C2" s="178" t="s">
        <v>130</v>
      </c>
      <c r="D2" s="178"/>
      <c r="E2" s="178"/>
      <c r="F2" s="178"/>
      <c r="G2" s="178"/>
      <c r="H2" s="178"/>
      <c r="I2" s="178"/>
      <c r="J2" s="29"/>
    </row>
    <row r="3" spans="1:16" x14ac:dyDescent="0.2">
      <c r="A3" s="30"/>
      <c r="B3" s="30"/>
      <c r="C3" s="140" t="s">
        <v>17</v>
      </c>
      <c r="D3" s="140"/>
      <c r="E3" s="140"/>
      <c r="F3" s="140"/>
      <c r="G3" s="140"/>
      <c r="H3" s="140"/>
      <c r="I3" s="140"/>
      <c r="J3" s="30"/>
    </row>
    <row r="4" spans="1:16" x14ac:dyDescent="0.2">
      <c r="A4" s="30"/>
      <c r="B4" s="30"/>
      <c r="C4" s="179" t="s">
        <v>52</v>
      </c>
      <c r="D4" s="179"/>
      <c r="E4" s="179"/>
      <c r="F4" s="179"/>
      <c r="G4" s="179"/>
      <c r="H4" s="179"/>
      <c r="I4" s="179"/>
      <c r="J4" s="30"/>
    </row>
    <row r="5" spans="1:16" x14ac:dyDescent="0.2">
      <c r="A5" s="23"/>
      <c r="B5" s="23"/>
      <c r="C5" s="27" t="s">
        <v>5</v>
      </c>
      <c r="D5" s="192" t="str">
        <f>'Kops a'!D6</f>
        <v>Daudzdzīvokļu dzīvojamās mājas atjaunošana</v>
      </c>
      <c r="E5" s="192"/>
      <c r="F5" s="192"/>
      <c r="G5" s="192"/>
      <c r="H5" s="192"/>
      <c r="I5" s="192"/>
      <c r="J5" s="192"/>
      <c r="K5" s="192"/>
      <c r="L5" s="192"/>
      <c r="M5" s="17"/>
      <c r="N5" s="17"/>
      <c r="O5" s="17"/>
      <c r="P5" s="17"/>
    </row>
    <row r="6" spans="1:16" x14ac:dyDescent="0.2">
      <c r="A6" s="23"/>
      <c r="B6" s="23"/>
      <c r="C6" s="27" t="s">
        <v>6</v>
      </c>
      <c r="D6" s="192" t="str">
        <f>'Kops a'!D7</f>
        <v>Daudzdzīvokļu dzīvojamā māja</v>
      </c>
      <c r="E6" s="192"/>
      <c r="F6" s="192"/>
      <c r="G6" s="192"/>
      <c r="H6" s="192"/>
      <c r="I6" s="192"/>
      <c r="J6" s="192"/>
      <c r="K6" s="192"/>
      <c r="L6" s="192"/>
      <c r="M6" s="17"/>
      <c r="N6" s="17"/>
      <c r="O6" s="17"/>
      <c r="P6" s="17"/>
    </row>
    <row r="7" spans="1:16" x14ac:dyDescent="0.2">
      <c r="A7" s="23"/>
      <c r="B7" s="23"/>
      <c r="C7" s="27" t="s">
        <v>7</v>
      </c>
      <c r="D7" s="192" t="str">
        <f>'Kops a'!D8</f>
        <v>Slimnīcas iela 9, Liepāja</v>
      </c>
      <c r="E7" s="192"/>
      <c r="F7" s="192"/>
      <c r="G7" s="192"/>
      <c r="H7" s="192"/>
      <c r="I7" s="192"/>
      <c r="J7" s="192"/>
      <c r="K7" s="192"/>
      <c r="L7" s="192"/>
      <c r="M7" s="17"/>
      <c r="N7" s="17"/>
      <c r="O7" s="17"/>
      <c r="P7" s="17"/>
    </row>
    <row r="8" spans="1:16" x14ac:dyDescent="0.2">
      <c r="A8" s="23"/>
      <c r="B8" s="23"/>
      <c r="C8" s="4" t="s">
        <v>20</v>
      </c>
      <c r="D8" s="192" t="str">
        <f>'Kops a'!D9</f>
        <v>3-8/577</v>
      </c>
      <c r="E8" s="192"/>
      <c r="F8" s="192"/>
      <c r="G8" s="192"/>
      <c r="H8" s="192"/>
      <c r="I8" s="192"/>
      <c r="J8" s="192"/>
      <c r="K8" s="192"/>
      <c r="L8" s="192"/>
      <c r="M8" s="17"/>
      <c r="N8" s="17"/>
      <c r="O8" s="17"/>
      <c r="P8" s="17"/>
    </row>
    <row r="9" spans="1:16" ht="11.25" customHeight="1" x14ac:dyDescent="0.2">
      <c r="A9" s="180" t="s">
        <v>239</v>
      </c>
      <c r="B9" s="180"/>
      <c r="C9" s="180"/>
      <c r="D9" s="180"/>
      <c r="E9" s="180"/>
      <c r="F9" s="180"/>
      <c r="G9" s="31"/>
      <c r="H9" s="31"/>
      <c r="I9" s="31"/>
      <c r="J9" s="184" t="s">
        <v>39</v>
      </c>
      <c r="K9" s="184"/>
      <c r="L9" s="184"/>
      <c r="M9" s="184"/>
      <c r="N9" s="191">
        <f>P37</f>
        <v>0</v>
      </c>
      <c r="O9" s="191"/>
      <c r="P9" s="31"/>
    </row>
    <row r="10" spans="1:16" x14ac:dyDescent="0.2">
      <c r="A10" s="32"/>
      <c r="B10" s="33"/>
      <c r="C10" s="4"/>
      <c r="D10" s="23"/>
      <c r="E10" s="23"/>
      <c r="F10" s="23"/>
      <c r="G10" s="23"/>
      <c r="H10" s="23"/>
      <c r="I10" s="23"/>
      <c r="J10" s="23"/>
      <c r="K10" s="23"/>
      <c r="L10" s="29"/>
      <c r="M10" s="29"/>
      <c r="O10" s="94"/>
      <c r="P10" s="93" t="str">
        <f>A43</f>
        <v>Tāme sastādīta 2021.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49" t="s">
        <v>23</v>
      </c>
      <c r="B12" s="186" t="s">
        <v>40</v>
      </c>
      <c r="C12" s="182" t="s">
        <v>41</v>
      </c>
      <c r="D12" s="189" t="s">
        <v>42</v>
      </c>
      <c r="E12" s="193" t="s">
        <v>43</v>
      </c>
      <c r="F12" s="181" t="s">
        <v>44</v>
      </c>
      <c r="G12" s="182"/>
      <c r="H12" s="182"/>
      <c r="I12" s="182"/>
      <c r="J12" s="182"/>
      <c r="K12" s="183"/>
      <c r="L12" s="181" t="s">
        <v>45</v>
      </c>
      <c r="M12" s="182"/>
      <c r="N12" s="182"/>
      <c r="O12" s="182"/>
      <c r="P12" s="183"/>
    </row>
    <row r="13" spans="1:16" ht="126.75" customHeight="1" thickBot="1" x14ac:dyDescent="0.25">
      <c r="A13" s="185"/>
      <c r="B13" s="187"/>
      <c r="C13" s="188"/>
      <c r="D13" s="190"/>
      <c r="E13" s="194"/>
      <c r="F13" s="36" t="s">
        <v>46</v>
      </c>
      <c r="G13" s="37" t="s">
        <v>47</v>
      </c>
      <c r="H13" s="37" t="s">
        <v>48</v>
      </c>
      <c r="I13" s="37" t="s">
        <v>49</v>
      </c>
      <c r="J13" s="37" t="s">
        <v>50</v>
      </c>
      <c r="K13" s="63" t="s">
        <v>51</v>
      </c>
      <c r="L13" s="36" t="s">
        <v>46</v>
      </c>
      <c r="M13" s="37" t="s">
        <v>48</v>
      </c>
      <c r="N13" s="37" t="s">
        <v>49</v>
      </c>
      <c r="O13" s="37" t="s">
        <v>50</v>
      </c>
      <c r="P13" s="63" t="s">
        <v>51</v>
      </c>
    </row>
    <row r="14" spans="1:16" x14ac:dyDescent="0.2">
      <c r="A14" s="64">
        <v>1</v>
      </c>
      <c r="B14" s="65"/>
      <c r="C14" s="66" t="s">
        <v>82</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v>2</v>
      </c>
      <c r="B15" s="39"/>
      <c r="C15" s="47" t="s">
        <v>131</v>
      </c>
      <c r="D15" s="25" t="s">
        <v>123</v>
      </c>
      <c r="E15" s="70">
        <v>6</v>
      </c>
      <c r="F15" s="71"/>
      <c r="G15" s="68"/>
      <c r="H15" s="48">
        <f t="shared" ref="H15:H36" si="0">ROUND(F15*G15,2)</f>
        <v>0</v>
      </c>
      <c r="I15" s="68"/>
      <c r="J15" s="68"/>
      <c r="K15" s="49">
        <f t="shared" ref="K15:K36" si="1">SUM(H15:J15)</f>
        <v>0</v>
      </c>
      <c r="L15" s="50">
        <f t="shared" ref="L15:L36" si="2">ROUND(E15*F15,2)</f>
        <v>0</v>
      </c>
      <c r="M15" s="48">
        <f t="shared" ref="M15:M36" si="3">ROUND(H15*E15,2)</f>
        <v>0</v>
      </c>
      <c r="N15" s="48">
        <f t="shared" ref="N15:N36" si="4">ROUND(I15*E15,2)</f>
        <v>0</v>
      </c>
      <c r="O15" s="48">
        <f t="shared" ref="O15:O36" si="5">ROUND(J15*E15,2)</f>
        <v>0</v>
      </c>
      <c r="P15" s="49">
        <f t="shared" ref="P15:P36" si="6">SUM(M15:O15)</f>
        <v>0</v>
      </c>
    </row>
    <row r="16" spans="1:16" x14ac:dyDescent="0.2">
      <c r="A16" s="121">
        <v>3</v>
      </c>
      <c r="B16" s="39"/>
      <c r="C16" s="47" t="s">
        <v>228</v>
      </c>
      <c r="D16" s="25" t="s">
        <v>123</v>
      </c>
      <c r="E16" s="70">
        <v>6</v>
      </c>
      <c r="F16" s="71"/>
      <c r="G16" s="68"/>
      <c r="H16" s="48"/>
      <c r="I16" s="68"/>
      <c r="J16" s="68"/>
      <c r="K16" s="49"/>
      <c r="L16" s="50"/>
      <c r="M16" s="48"/>
      <c r="N16" s="48"/>
      <c r="O16" s="48"/>
      <c r="P16" s="49"/>
    </row>
    <row r="17" spans="1:16" ht="33.75" x14ac:dyDescent="0.2">
      <c r="A17" s="38">
        <v>4</v>
      </c>
      <c r="B17" s="39"/>
      <c r="C17" s="47" t="s">
        <v>132</v>
      </c>
      <c r="D17" s="25" t="s">
        <v>84</v>
      </c>
      <c r="E17" s="70">
        <v>236.6</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64">
        <v>5</v>
      </c>
      <c r="B18" s="39"/>
      <c r="C18" s="47" t="s">
        <v>133</v>
      </c>
      <c r="D18" s="25" t="s">
        <v>123</v>
      </c>
      <c r="E18" s="70">
        <v>3</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6</v>
      </c>
      <c r="B19" s="39"/>
      <c r="C19" s="47" t="s">
        <v>134</v>
      </c>
      <c r="D19" s="25"/>
      <c r="E19" s="70"/>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64">
        <v>7</v>
      </c>
      <c r="B20" s="39"/>
      <c r="C20" s="47" t="s">
        <v>94</v>
      </c>
      <c r="D20" s="25"/>
      <c r="E20" s="70"/>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v>8</v>
      </c>
      <c r="B21" s="39"/>
      <c r="C21" s="47" t="s">
        <v>135</v>
      </c>
      <c r="D21" s="25" t="s">
        <v>123</v>
      </c>
      <c r="E21" s="70">
        <v>7</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64">
        <v>9</v>
      </c>
      <c r="B22" s="39"/>
      <c r="C22" s="47" t="s">
        <v>136</v>
      </c>
      <c r="D22" s="25" t="s">
        <v>123</v>
      </c>
      <c r="E22" s="70">
        <v>7</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10</v>
      </c>
      <c r="B23" s="39"/>
      <c r="C23" s="47" t="s">
        <v>137</v>
      </c>
      <c r="D23" s="25" t="s">
        <v>96</v>
      </c>
      <c r="E23" s="70">
        <v>0.6</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101.25" x14ac:dyDescent="0.2">
      <c r="A24" s="64">
        <v>11</v>
      </c>
      <c r="B24" s="39"/>
      <c r="C24" s="47" t="s">
        <v>138</v>
      </c>
      <c r="D24" s="25" t="s">
        <v>123</v>
      </c>
      <c r="E24" s="70">
        <v>6</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45" x14ac:dyDescent="0.2">
      <c r="A25" s="38">
        <v>12</v>
      </c>
      <c r="B25" s="39"/>
      <c r="C25" s="47" t="s">
        <v>139</v>
      </c>
      <c r="D25" s="25" t="s">
        <v>84</v>
      </c>
      <c r="E25" s="70">
        <v>7.8</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22.5" x14ac:dyDescent="0.2">
      <c r="A26" s="64">
        <v>13</v>
      </c>
      <c r="B26" s="39"/>
      <c r="C26" s="47" t="s">
        <v>140</v>
      </c>
      <c r="D26" s="25" t="s">
        <v>123</v>
      </c>
      <c r="E26" s="70">
        <v>3</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v>14</v>
      </c>
      <c r="B27" s="39"/>
      <c r="C27" s="47" t="s">
        <v>111</v>
      </c>
      <c r="D27" s="25"/>
      <c r="E27" s="70"/>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56.25" x14ac:dyDescent="0.2">
      <c r="A28" s="64">
        <v>15</v>
      </c>
      <c r="B28" s="39"/>
      <c r="C28" s="47" t="s">
        <v>141</v>
      </c>
      <c r="D28" s="25" t="s">
        <v>84</v>
      </c>
      <c r="E28" s="70">
        <v>236.6</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x14ac:dyDescent="0.2">
      <c r="A29" s="64">
        <v>16</v>
      </c>
      <c r="B29" s="39"/>
      <c r="C29" s="127" t="s">
        <v>229</v>
      </c>
      <c r="D29" s="128" t="s">
        <v>84</v>
      </c>
      <c r="E29" s="129">
        <v>1033.8</v>
      </c>
      <c r="F29" s="71"/>
      <c r="G29" s="68"/>
      <c r="H29" s="48"/>
      <c r="I29" s="68"/>
      <c r="J29" s="68"/>
      <c r="K29" s="49"/>
      <c r="L29" s="50"/>
      <c r="M29" s="48"/>
      <c r="N29" s="48"/>
      <c r="O29" s="48"/>
      <c r="P29" s="49"/>
    </row>
    <row r="30" spans="1:16" x14ac:dyDescent="0.2">
      <c r="A30" s="38">
        <v>17</v>
      </c>
      <c r="B30" s="39"/>
      <c r="C30" s="47" t="s">
        <v>142</v>
      </c>
      <c r="D30" s="25"/>
      <c r="E30" s="70"/>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ht="22.5" x14ac:dyDescent="0.2">
      <c r="A31" s="64">
        <v>18</v>
      </c>
      <c r="B31" s="39"/>
      <c r="C31" s="47" t="s">
        <v>143</v>
      </c>
      <c r="D31" s="25" t="s">
        <v>123</v>
      </c>
      <c r="E31" s="70">
        <v>3</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ht="22.5" x14ac:dyDescent="0.2">
      <c r="A32" s="38">
        <v>19</v>
      </c>
      <c r="B32" s="39"/>
      <c r="C32" s="47" t="s">
        <v>144</v>
      </c>
      <c r="D32" s="25" t="s">
        <v>123</v>
      </c>
      <c r="E32" s="70">
        <v>3</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22.5" x14ac:dyDescent="0.2">
      <c r="A33" s="64">
        <v>20</v>
      </c>
      <c r="B33" s="39"/>
      <c r="C33" s="47" t="s">
        <v>230</v>
      </c>
      <c r="D33" s="25" t="s">
        <v>123</v>
      </c>
      <c r="E33" s="70">
        <v>3</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v>21</v>
      </c>
      <c r="B34" s="39"/>
      <c r="C34" s="47" t="s">
        <v>145</v>
      </c>
      <c r="D34" s="25" t="s">
        <v>96</v>
      </c>
      <c r="E34" s="70">
        <v>0.31</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22.5" x14ac:dyDescent="0.2">
      <c r="A35" s="64">
        <v>22</v>
      </c>
      <c r="B35" s="39"/>
      <c r="C35" s="47" t="s">
        <v>146</v>
      </c>
      <c r="D35" s="25" t="s">
        <v>123</v>
      </c>
      <c r="E35" s="70">
        <v>16</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ht="34.5" thickBot="1" x14ac:dyDescent="0.25">
      <c r="A36" s="38">
        <v>23</v>
      </c>
      <c r="B36" s="39"/>
      <c r="C36" s="47" t="s">
        <v>147</v>
      </c>
      <c r="D36" s="25" t="s">
        <v>123</v>
      </c>
      <c r="E36" s="70">
        <v>16</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ht="12" customHeight="1" thickBot="1" x14ac:dyDescent="0.25">
      <c r="A37" s="196" t="s">
        <v>238</v>
      </c>
      <c r="B37" s="197"/>
      <c r="C37" s="197"/>
      <c r="D37" s="197"/>
      <c r="E37" s="197"/>
      <c r="F37" s="197"/>
      <c r="G37" s="197"/>
      <c r="H37" s="197"/>
      <c r="I37" s="197"/>
      <c r="J37" s="197"/>
      <c r="K37" s="198"/>
      <c r="L37" s="72">
        <f>SUM(L14:L36)</f>
        <v>0</v>
      </c>
      <c r="M37" s="73">
        <f>SUM(M14:M36)</f>
        <v>0</v>
      </c>
      <c r="N37" s="73">
        <f>SUM(N14:N36)</f>
        <v>0</v>
      </c>
      <c r="O37" s="73">
        <f>SUM(O14:O36)</f>
        <v>0</v>
      </c>
      <c r="P37" s="74">
        <f>SUM(P14:P36)</f>
        <v>0</v>
      </c>
    </row>
    <row r="38" spans="1:16" x14ac:dyDescent="0.2">
      <c r="A38" s="17"/>
      <c r="B38" s="17"/>
      <c r="C38" s="17"/>
      <c r="D38" s="17"/>
      <c r="E38" s="17"/>
      <c r="F38" s="17"/>
      <c r="G38" s="17"/>
      <c r="H38" s="17"/>
      <c r="I38" s="17"/>
      <c r="J38" s="17"/>
      <c r="K38" s="17"/>
      <c r="L38" s="17"/>
      <c r="M38" s="17"/>
      <c r="N38" s="17"/>
      <c r="O38" s="17"/>
      <c r="P38" s="17"/>
    </row>
    <row r="39" spans="1:16" x14ac:dyDescent="0.2">
      <c r="A39" s="17"/>
      <c r="B39" s="17"/>
      <c r="C39" s="17"/>
      <c r="D39" s="17"/>
      <c r="E39" s="17"/>
      <c r="F39" s="17"/>
      <c r="G39" s="17"/>
      <c r="H39" s="17"/>
      <c r="I39" s="17"/>
      <c r="J39" s="17"/>
      <c r="K39" s="17"/>
      <c r="L39" s="17"/>
      <c r="M39" s="17"/>
      <c r="N39" s="17"/>
      <c r="O39" s="17"/>
      <c r="P39" s="17"/>
    </row>
    <row r="40" spans="1:16" x14ac:dyDescent="0.2">
      <c r="A40" s="1" t="s">
        <v>14</v>
      </c>
      <c r="B40" s="17"/>
      <c r="C40" s="195">
        <f>'Kops a'!C30:H30</f>
        <v>0</v>
      </c>
      <c r="D40" s="195"/>
      <c r="E40" s="195"/>
      <c r="F40" s="195"/>
      <c r="G40" s="195"/>
      <c r="H40" s="195"/>
      <c r="I40" s="17"/>
      <c r="J40" s="17"/>
      <c r="K40" s="17"/>
      <c r="L40" s="17"/>
      <c r="M40" s="17"/>
      <c r="N40" s="17"/>
      <c r="O40" s="17"/>
      <c r="P40" s="17"/>
    </row>
    <row r="41" spans="1:16" x14ac:dyDescent="0.2">
      <c r="A41" s="17"/>
      <c r="B41" s="17"/>
      <c r="C41" s="131" t="s">
        <v>15</v>
      </c>
      <c r="D41" s="131"/>
      <c r="E41" s="131"/>
      <c r="F41" s="131"/>
      <c r="G41" s="131"/>
      <c r="H41" s="131"/>
      <c r="I41" s="17"/>
      <c r="J41" s="17"/>
      <c r="K41" s="17"/>
      <c r="L41" s="17"/>
      <c r="M41" s="17"/>
      <c r="N41" s="17"/>
      <c r="O41" s="17"/>
      <c r="P41" s="17"/>
    </row>
    <row r="42" spans="1:16" x14ac:dyDescent="0.2">
      <c r="A42" s="17"/>
      <c r="B42" s="17"/>
      <c r="C42" s="17"/>
      <c r="D42" s="17"/>
      <c r="E42" s="17"/>
      <c r="F42" s="17"/>
      <c r="G42" s="17"/>
      <c r="H42" s="17"/>
      <c r="I42" s="17"/>
      <c r="J42" s="17"/>
      <c r="K42" s="17"/>
      <c r="L42" s="17"/>
      <c r="M42" s="17"/>
      <c r="N42" s="17"/>
      <c r="O42" s="17"/>
      <c r="P42" s="17"/>
    </row>
    <row r="43" spans="1:16" x14ac:dyDescent="0.2">
      <c r="A43" s="91" t="str">
        <f>'Kops a'!A33</f>
        <v>Tāme sastādīta 2021. gada __. _________</v>
      </c>
      <c r="B43" s="92"/>
      <c r="C43" s="92"/>
      <c r="D43" s="92"/>
      <c r="E43" s="17"/>
      <c r="F43" s="17"/>
      <c r="G43" s="17"/>
      <c r="H43" s="17"/>
      <c r="I43" s="17"/>
      <c r="J43" s="17"/>
      <c r="K43" s="17"/>
      <c r="L43" s="17"/>
      <c r="M43" s="17"/>
      <c r="N43" s="17"/>
      <c r="O43" s="17"/>
      <c r="P43" s="17"/>
    </row>
    <row r="44" spans="1:16" x14ac:dyDescent="0.2">
      <c r="A44" s="17"/>
      <c r="B44" s="17"/>
      <c r="C44" s="17"/>
      <c r="D44" s="17"/>
      <c r="E44" s="17"/>
      <c r="F44" s="17"/>
      <c r="G44" s="17"/>
      <c r="H44" s="17"/>
      <c r="I44" s="17"/>
      <c r="J44" s="17"/>
      <c r="K44" s="17"/>
      <c r="L44" s="17"/>
      <c r="M44" s="17"/>
      <c r="N44" s="17"/>
      <c r="O44" s="17"/>
      <c r="P44" s="17"/>
    </row>
    <row r="45" spans="1:16" x14ac:dyDescent="0.2">
      <c r="A45" s="1" t="s">
        <v>37</v>
      </c>
      <c r="B45" s="17"/>
      <c r="C45" s="195">
        <f>'Kops a'!C35:H35</f>
        <v>0</v>
      </c>
      <c r="D45" s="195"/>
      <c r="E45" s="195"/>
      <c r="F45" s="195"/>
      <c r="G45" s="195"/>
      <c r="H45" s="195"/>
      <c r="I45" s="17"/>
      <c r="J45" s="17"/>
      <c r="K45" s="17"/>
      <c r="L45" s="17"/>
      <c r="M45" s="17"/>
      <c r="N45" s="17"/>
      <c r="O45" s="17"/>
      <c r="P45" s="17"/>
    </row>
    <row r="46" spans="1:16" x14ac:dyDescent="0.2">
      <c r="A46" s="17"/>
      <c r="B46" s="17"/>
      <c r="C46" s="131" t="s">
        <v>15</v>
      </c>
      <c r="D46" s="131"/>
      <c r="E46" s="131"/>
      <c r="F46" s="131"/>
      <c r="G46" s="131"/>
      <c r="H46" s="131"/>
      <c r="I46" s="17"/>
      <c r="J46" s="17"/>
      <c r="K46" s="17"/>
      <c r="L46" s="17"/>
      <c r="M46" s="17"/>
      <c r="N46" s="17"/>
      <c r="O46" s="17"/>
      <c r="P46" s="17"/>
    </row>
    <row r="47" spans="1:16" x14ac:dyDescent="0.2">
      <c r="A47" s="17"/>
      <c r="B47" s="17"/>
      <c r="C47" s="17"/>
      <c r="D47" s="17"/>
      <c r="E47" s="17"/>
      <c r="F47" s="17"/>
      <c r="G47" s="17"/>
      <c r="H47" s="17"/>
      <c r="I47" s="17"/>
      <c r="J47" s="17"/>
      <c r="K47" s="17"/>
      <c r="L47" s="17"/>
      <c r="M47" s="17"/>
      <c r="N47" s="17"/>
      <c r="O47" s="17"/>
      <c r="P47" s="17"/>
    </row>
    <row r="48" spans="1:16" x14ac:dyDescent="0.2">
      <c r="A48" s="91" t="s">
        <v>54</v>
      </c>
      <c r="B48" s="92"/>
      <c r="C48" s="96">
        <f>'Kops a'!C38</f>
        <v>0</v>
      </c>
      <c r="D48" s="51"/>
      <c r="E48" s="17"/>
      <c r="F48" s="17"/>
      <c r="G48" s="17"/>
      <c r="H48" s="17"/>
      <c r="I48" s="17"/>
      <c r="J48" s="17"/>
      <c r="K48" s="17"/>
      <c r="L48" s="17"/>
      <c r="M48" s="17"/>
      <c r="N48" s="17"/>
      <c r="O48" s="17"/>
      <c r="P48" s="17"/>
    </row>
    <row r="49" spans="1:16" x14ac:dyDescent="0.2">
      <c r="A49" s="17"/>
      <c r="B49" s="17"/>
      <c r="C49" s="17"/>
      <c r="D49" s="17"/>
      <c r="E49" s="17"/>
      <c r="F49" s="17"/>
      <c r="G49" s="17"/>
      <c r="H49" s="17"/>
      <c r="I49" s="17"/>
      <c r="J49" s="17"/>
      <c r="K49" s="17"/>
      <c r="L49" s="17"/>
      <c r="M49" s="17"/>
      <c r="N49" s="17"/>
      <c r="O49" s="17"/>
      <c r="P49" s="17"/>
    </row>
    <row r="50" spans="1:16" ht="12" x14ac:dyDescent="0.2">
      <c r="B50" s="101" t="s">
        <v>62</v>
      </c>
      <c r="C50" s="102"/>
      <c r="D50" s="103"/>
      <c r="E50" s="103"/>
      <c r="F50" s="104"/>
      <c r="G50" s="105"/>
      <c r="H50" s="104"/>
      <c r="I50" s="106"/>
      <c r="J50" s="106"/>
      <c r="K50" s="107"/>
      <c r="L50" s="108"/>
      <c r="M50" s="108"/>
      <c r="N50" s="108"/>
      <c r="O50" s="108"/>
      <c r="P50" s="108"/>
    </row>
    <row r="51" spans="1:16" ht="12" x14ac:dyDescent="0.2">
      <c r="B51" s="177" t="s">
        <v>63</v>
      </c>
      <c r="C51" s="177"/>
      <c r="D51" s="177"/>
      <c r="E51" s="177"/>
      <c r="F51" s="177"/>
      <c r="G51" s="177"/>
      <c r="H51" s="177"/>
      <c r="I51" s="177"/>
      <c r="J51" s="177"/>
      <c r="K51" s="177"/>
      <c r="L51" s="177"/>
      <c r="M51" s="177"/>
      <c r="N51" s="177"/>
      <c r="O51" s="177"/>
      <c r="P51" s="177"/>
    </row>
    <row r="52" spans="1:16" ht="12" x14ac:dyDescent="0.2">
      <c r="B52" s="177" t="s">
        <v>64</v>
      </c>
      <c r="C52" s="177"/>
      <c r="D52" s="177"/>
      <c r="E52" s="177"/>
      <c r="F52" s="177"/>
      <c r="G52" s="177"/>
      <c r="H52" s="177"/>
      <c r="I52" s="177"/>
      <c r="J52" s="177"/>
      <c r="K52" s="177"/>
      <c r="L52" s="177"/>
      <c r="M52" s="177"/>
      <c r="N52" s="177"/>
      <c r="O52" s="177"/>
      <c r="P52" s="177"/>
    </row>
  </sheetData>
  <mergeCells count="24">
    <mergeCell ref="C40:H40"/>
    <mergeCell ref="C41:H41"/>
    <mergeCell ref="C45:H45"/>
    <mergeCell ref="A12:A13"/>
    <mergeCell ref="B12:B13"/>
    <mergeCell ref="C12:C13"/>
    <mergeCell ref="D12:D13"/>
    <mergeCell ref="E12:E13"/>
    <mergeCell ref="B51:P51"/>
    <mergeCell ref="B52:P52"/>
    <mergeCell ref="C2:I2"/>
    <mergeCell ref="C3:I3"/>
    <mergeCell ref="D5:L5"/>
    <mergeCell ref="D6:L6"/>
    <mergeCell ref="D7:L7"/>
    <mergeCell ref="N9:O9"/>
    <mergeCell ref="L12:P12"/>
    <mergeCell ref="C46:H46"/>
    <mergeCell ref="C4:I4"/>
    <mergeCell ref="F12:K12"/>
    <mergeCell ref="A9:F9"/>
    <mergeCell ref="J9:M9"/>
    <mergeCell ref="D8:L8"/>
    <mergeCell ref="A37:K37"/>
  </mergeCells>
  <conditionalFormatting sqref="A15:G16 A17 A19 A21 A23 A25 A27 A30 A32 A34 A36 I15:J36 B17:G36">
    <cfRule type="cellIs" dxfId="76" priority="28" operator="equal">
      <formula>0</formula>
    </cfRule>
  </conditionalFormatting>
  <conditionalFormatting sqref="N9:O9 H14:H36 K14:P36">
    <cfRule type="cellIs" dxfId="75" priority="27" operator="equal">
      <formula>0</formula>
    </cfRule>
  </conditionalFormatting>
  <conditionalFormatting sqref="A9:F9">
    <cfRule type="containsText" dxfId="74"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73" priority="24" operator="equal">
      <formula>0</formula>
    </cfRule>
  </conditionalFormatting>
  <conditionalFormatting sqref="O10">
    <cfRule type="cellIs" dxfId="72" priority="23" operator="equal">
      <formula>"20__. gada __. _________"</formula>
    </cfRule>
  </conditionalFormatting>
  <conditionalFormatting sqref="L37:P37">
    <cfRule type="cellIs" dxfId="71" priority="17" operator="equal">
      <formula>0</formula>
    </cfRule>
  </conditionalFormatting>
  <conditionalFormatting sqref="C4:I4">
    <cfRule type="cellIs" dxfId="70" priority="16" operator="equal">
      <formula>0</formula>
    </cfRule>
  </conditionalFormatting>
  <conditionalFormatting sqref="D5:L8">
    <cfRule type="cellIs" dxfId="69" priority="13" operator="equal">
      <formula>0</formula>
    </cfRule>
  </conditionalFormatting>
  <conditionalFormatting sqref="A14:B14 D14:G14 A18 A20 A22 A24 A26 A28:A29 A31 A33 A35">
    <cfRule type="cellIs" dxfId="68" priority="12" operator="equal">
      <formula>0</formula>
    </cfRule>
  </conditionalFormatting>
  <conditionalFormatting sqref="C14">
    <cfRule type="cellIs" dxfId="67" priority="11" operator="equal">
      <formula>0</formula>
    </cfRule>
  </conditionalFormatting>
  <conditionalFormatting sqref="I14:J14">
    <cfRule type="cellIs" dxfId="66" priority="10" operator="equal">
      <formula>0</formula>
    </cfRule>
  </conditionalFormatting>
  <conditionalFormatting sqref="P10">
    <cfRule type="cellIs" dxfId="65" priority="9" operator="equal">
      <formula>"20__. gada __. _________"</formula>
    </cfRule>
  </conditionalFormatting>
  <conditionalFormatting sqref="C45:H45">
    <cfRule type="cellIs" dxfId="64" priority="6" operator="equal">
      <formula>0</formula>
    </cfRule>
  </conditionalFormatting>
  <conditionalFormatting sqref="C40:H40">
    <cfRule type="cellIs" dxfId="63" priority="5" operator="equal">
      <formula>0</formula>
    </cfRule>
  </conditionalFormatting>
  <conditionalFormatting sqref="C45:H45 C48 C40:H40">
    <cfRule type="cellIs" dxfId="62" priority="4" operator="equal">
      <formula>0</formula>
    </cfRule>
  </conditionalFormatting>
  <conditionalFormatting sqref="D1">
    <cfRule type="cellIs" dxfId="61" priority="3" operator="equal">
      <formula>0</formula>
    </cfRule>
  </conditionalFormatting>
  <conditionalFormatting sqref="A37:K37">
    <cfRule type="containsText" dxfId="60" priority="1" operator="containsText" text="Tiešās izmaksas kopā, t. sk. darba devēja sociālais nodoklis __.__% ">
      <formula>NOT(ISERROR(SEARCH("Tiešās izmaksas kopā, t. sk. darba devēja sociālais nodoklis __.__% ",A37)))</formula>
    </cfRule>
  </conditionalFormatting>
  <pageMargins left="0.7" right="0.7" top="0.75" bottom="0.75" header="0.3" footer="0.3"/>
  <pageSetup paperSize="9" scale="93"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8" operator="containsText" id="{D422C369-7259-49E7-A89B-9D562DEE2E41}">
            <xm:f>NOT(ISERROR(SEARCH("Tāme sastādīta ____. gada ___. ______________",A43)))</xm:f>
            <xm:f>"Tāme sastādīta ____. gada ___. ______________"</xm:f>
            <x14:dxf>
              <font>
                <color auto="1"/>
              </font>
              <fill>
                <patternFill>
                  <bgColor rgb="FFC6EFCE"/>
                </patternFill>
              </fill>
            </x14:dxf>
          </x14:cfRule>
          <xm:sqref>A43</xm:sqref>
        </x14:conditionalFormatting>
        <x14:conditionalFormatting xmlns:xm="http://schemas.microsoft.com/office/excel/2006/main">
          <x14:cfRule type="containsText" priority="7" operator="containsText" id="{D859E3E6-089F-4F16-889A-98EF63E5F3AC}">
            <xm:f>NOT(ISERROR(SEARCH("Sertifikāta Nr. _________________________________",A48)))</xm:f>
            <xm:f>"Sertifikāta Nr. _________________________________"</xm:f>
            <x14:dxf>
              <font>
                <color auto="1"/>
              </font>
              <fill>
                <patternFill>
                  <bgColor rgb="FFC6EFCE"/>
                </patternFill>
              </fill>
            </x14:dxf>
          </x14:cfRule>
          <xm:sqref>A48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P50"/>
  <sheetViews>
    <sheetView topLeftCell="A16" zoomScaleNormal="100" workbookViewId="0">
      <selection activeCell="A10" sqref="A10"/>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38</v>
      </c>
      <c r="D1" s="52">
        <f>'Kops a'!A18</f>
        <v>0</v>
      </c>
      <c r="E1" s="23"/>
      <c r="F1" s="23"/>
      <c r="G1" s="23"/>
      <c r="H1" s="23"/>
      <c r="I1" s="23"/>
      <c r="J1" s="23"/>
      <c r="N1" s="26"/>
      <c r="O1" s="27"/>
      <c r="P1" s="28"/>
    </row>
    <row r="2" spans="1:16" x14ac:dyDescent="0.2">
      <c r="A2" s="29"/>
      <c r="B2" s="29"/>
      <c r="C2" s="178" t="s">
        <v>148</v>
      </c>
      <c r="D2" s="178"/>
      <c r="E2" s="178"/>
      <c r="F2" s="178"/>
      <c r="G2" s="178"/>
      <c r="H2" s="178"/>
      <c r="I2" s="178"/>
      <c r="J2" s="29"/>
    </row>
    <row r="3" spans="1:16" x14ac:dyDescent="0.2">
      <c r="A3" s="30"/>
      <c r="B3" s="30"/>
      <c r="C3" s="140" t="s">
        <v>17</v>
      </c>
      <c r="D3" s="140"/>
      <c r="E3" s="140"/>
      <c r="F3" s="140"/>
      <c r="G3" s="140"/>
      <c r="H3" s="140"/>
      <c r="I3" s="140"/>
      <c r="J3" s="30"/>
    </row>
    <row r="4" spans="1:16" x14ac:dyDescent="0.2">
      <c r="A4" s="30"/>
      <c r="B4" s="30"/>
      <c r="C4" s="179" t="s">
        <v>52</v>
      </c>
      <c r="D4" s="179"/>
      <c r="E4" s="179"/>
      <c r="F4" s="179"/>
      <c r="G4" s="179"/>
      <c r="H4" s="179"/>
      <c r="I4" s="179"/>
      <c r="J4" s="30"/>
    </row>
    <row r="5" spans="1:16" x14ac:dyDescent="0.2">
      <c r="A5" s="23"/>
      <c r="B5" s="23"/>
      <c r="C5" s="27" t="s">
        <v>5</v>
      </c>
      <c r="D5" s="192" t="str">
        <f>'Kops a'!D6</f>
        <v>Daudzdzīvokļu dzīvojamās mājas atjaunošana</v>
      </c>
      <c r="E5" s="192"/>
      <c r="F5" s="192"/>
      <c r="G5" s="192"/>
      <c r="H5" s="192"/>
      <c r="I5" s="192"/>
      <c r="J5" s="192"/>
      <c r="K5" s="192"/>
      <c r="L5" s="192"/>
      <c r="M5" s="17"/>
      <c r="N5" s="17"/>
      <c r="O5" s="17"/>
      <c r="P5" s="17"/>
    </row>
    <row r="6" spans="1:16" x14ac:dyDescent="0.2">
      <c r="A6" s="23"/>
      <c r="B6" s="23"/>
      <c r="C6" s="27" t="s">
        <v>6</v>
      </c>
      <c r="D6" s="192" t="str">
        <f>'Kops a'!D7</f>
        <v>Daudzdzīvokļu dzīvojamā māja</v>
      </c>
      <c r="E6" s="192"/>
      <c r="F6" s="192"/>
      <c r="G6" s="192"/>
      <c r="H6" s="192"/>
      <c r="I6" s="192"/>
      <c r="J6" s="192"/>
      <c r="K6" s="192"/>
      <c r="L6" s="192"/>
      <c r="M6" s="17"/>
      <c r="N6" s="17"/>
      <c r="O6" s="17"/>
      <c r="P6" s="17"/>
    </row>
    <row r="7" spans="1:16" x14ac:dyDescent="0.2">
      <c r="A7" s="23"/>
      <c r="B7" s="23"/>
      <c r="C7" s="27" t="s">
        <v>7</v>
      </c>
      <c r="D7" s="192" t="str">
        <f>'Kops a'!D8</f>
        <v>Slimnīcas iela 9, Liepāja</v>
      </c>
      <c r="E7" s="192"/>
      <c r="F7" s="192"/>
      <c r="G7" s="192"/>
      <c r="H7" s="192"/>
      <c r="I7" s="192"/>
      <c r="J7" s="192"/>
      <c r="K7" s="192"/>
      <c r="L7" s="192"/>
      <c r="M7" s="17"/>
      <c r="N7" s="17"/>
      <c r="O7" s="17"/>
      <c r="P7" s="17"/>
    </row>
    <row r="8" spans="1:16" x14ac:dyDescent="0.2">
      <c r="A8" s="23"/>
      <c r="B8" s="23"/>
      <c r="C8" s="4" t="s">
        <v>20</v>
      </c>
      <c r="D8" s="192" t="str">
        <f>'Kops a'!D9</f>
        <v>3-8/577</v>
      </c>
      <c r="E8" s="192"/>
      <c r="F8" s="192"/>
      <c r="G8" s="192"/>
      <c r="H8" s="192"/>
      <c r="I8" s="192"/>
      <c r="J8" s="192"/>
      <c r="K8" s="192"/>
      <c r="L8" s="192"/>
      <c r="M8" s="17"/>
      <c r="N8" s="17"/>
      <c r="O8" s="17"/>
      <c r="P8" s="17"/>
    </row>
    <row r="9" spans="1:16" ht="11.25" customHeight="1" x14ac:dyDescent="0.2">
      <c r="A9" s="180" t="s">
        <v>239</v>
      </c>
      <c r="B9" s="180"/>
      <c r="C9" s="180"/>
      <c r="D9" s="180"/>
      <c r="E9" s="180"/>
      <c r="F9" s="180"/>
      <c r="G9" s="31"/>
      <c r="H9" s="31"/>
      <c r="I9" s="31"/>
      <c r="J9" s="184" t="s">
        <v>39</v>
      </c>
      <c r="K9" s="184"/>
      <c r="L9" s="184"/>
      <c r="M9" s="184"/>
      <c r="N9" s="191">
        <f>P35</f>
        <v>0</v>
      </c>
      <c r="O9" s="191"/>
      <c r="P9" s="31"/>
    </row>
    <row r="10" spans="1:16" x14ac:dyDescent="0.2">
      <c r="A10" s="32"/>
      <c r="B10" s="33"/>
      <c r="C10" s="4"/>
      <c r="D10" s="23"/>
      <c r="E10" s="23"/>
      <c r="F10" s="23"/>
      <c r="G10" s="23"/>
      <c r="H10" s="23"/>
      <c r="I10" s="23"/>
      <c r="J10" s="23"/>
      <c r="K10" s="23"/>
      <c r="L10" s="29"/>
      <c r="M10" s="29"/>
      <c r="O10" s="94"/>
      <c r="P10" s="93" t="str">
        <f>A41</f>
        <v>Tāme sastādīta 2021.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49" t="s">
        <v>23</v>
      </c>
      <c r="B12" s="186" t="s">
        <v>40</v>
      </c>
      <c r="C12" s="182" t="s">
        <v>41</v>
      </c>
      <c r="D12" s="189" t="s">
        <v>42</v>
      </c>
      <c r="E12" s="193" t="s">
        <v>43</v>
      </c>
      <c r="F12" s="181" t="s">
        <v>44</v>
      </c>
      <c r="G12" s="182"/>
      <c r="H12" s="182"/>
      <c r="I12" s="182"/>
      <c r="J12" s="182"/>
      <c r="K12" s="183"/>
      <c r="L12" s="181" t="s">
        <v>45</v>
      </c>
      <c r="M12" s="182"/>
      <c r="N12" s="182"/>
      <c r="O12" s="182"/>
      <c r="P12" s="183"/>
    </row>
    <row r="13" spans="1:16" ht="126.75" customHeight="1" thickBot="1" x14ac:dyDescent="0.25">
      <c r="A13" s="185"/>
      <c r="B13" s="187"/>
      <c r="C13" s="188"/>
      <c r="D13" s="190"/>
      <c r="E13" s="194"/>
      <c r="F13" s="36" t="s">
        <v>46</v>
      </c>
      <c r="G13" s="37" t="s">
        <v>47</v>
      </c>
      <c r="H13" s="37" t="s">
        <v>48</v>
      </c>
      <c r="I13" s="37" t="s">
        <v>49</v>
      </c>
      <c r="J13" s="37" t="s">
        <v>50</v>
      </c>
      <c r="K13" s="63" t="s">
        <v>51</v>
      </c>
      <c r="L13" s="36" t="s">
        <v>46</v>
      </c>
      <c r="M13" s="37" t="s">
        <v>48</v>
      </c>
      <c r="N13" s="37" t="s">
        <v>49</v>
      </c>
      <c r="O13" s="37" t="s">
        <v>50</v>
      </c>
      <c r="P13" s="63" t="s">
        <v>51</v>
      </c>
    </row>
    <row r="14" spans="1:16" x14ac:dyDescent="0.2">
      <c r="A14" s="64">
        <v>1</v>
      </c>
      <c r="B14" s="65"/>
      <c r="C14" s="66" t="s">
        <v>82</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22.5" x14ac:dyDescent="0.2">
      <c r="A15" s="38">
        <v>2</v>
      </c>
      <c r="B15" s="39"/>
      <c r="C15" s="47" t="s">
        <v>149</v>
      </c>
      <c r="D15" s="25" t="s">
        <v>78</v>
      </c>
      <c r="E15" s="70">
        <v>510</v>
      </c>
      <c r="F15" s="71"/>
      <c r="G15" s="68"/>
      <c r="H15" s="48">
        <f t="shared" ref="H15:H34" si="0">ROUND(F15*G15,2)</f>
        <v>0</v>
      </c>
      <c r="I15" s="68"/>
      <c r="J15" s="68"/>
      <c r="K15" s="49">
        <f t="shared" ref="K15:K34" si="1">SUM(H15:J15)</f>
        <v>0</v>
      </c>
      <c r="L15" s="50">
        <f t="shared" ref="L15:L34" si="2">ROUND(E15*F15,2)</f>
        <v>0</v>
      </c>
      <c r="M15" s="48">
        <f t="shared" ref="M15:M34" si="3">ROUND(H15*E15,2)</f>
        <v>0</v>
      </c>
      <c r="N15" s="48">
        <f t="shared" ref="N15:N34" si="4">ROUND(I15*E15,2)</f>
        <v>0</v>
      </c>
      <c r="O15" s="48">
        <f t="shared" ref="O15:O34" si="5">ROUND(J15*E15,2)</f>
        <v>0</v>
      </c>
      <c r="P15" s="49">
        <f t="shared" ref="P15:P34" si="6">SUM(M15:O15)</f>
        <v>0</v>
      </c>
    </row>
    <row r="16" spans="1:16" ht="22.5" x14ac:dyDescent="0.2">
      <c r="A16" s="64">
        <v>3</v>
      </c>
      <c r="B16" s="39"/>
      <c r="C16" s="47" t="s">
        <v>150</v>
      </c>
      <c r="D16" s="25" t="s">
        <v>84</v>
      </c>
      <c r="E16" s="70">
        <v>40.1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v>4</v>
      </c>
      <c r="B17" s="39"/>
      <c r="C17" s="47" t="s">
        <v>151</v>
      </c>
      <c r="D17" s="25" t="s">
        <v>78</v>
      </c>
      <c r="E17" s="70">
        <v>108.8</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64">
        <v>5</v>
      </c>
      <c r="B18" s="39"/>
      <c r="C18" s="47" t="s">
        <v>142</v>
      </c>
      <c r="D18" s="25"/>
      <c r="E18" s="70"/>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33.75" x14ac:dyDescent="0.2">
      <c r="A19" s="38">
        <v>6</v>
      </c>
      <c r="B19" s="39"/>
      <c r="C19" s="47" t="s">
        <v>205</v>
      </c>
      <c r="D19" s="25" t="s">
        <v>78</v>
      </c>
      <c r="E19" s="70">
        <v>565.29999999999995</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33.75" x14ac:dyDescent="0.2">
      <c r="A20" s="64">
        <v>7</v>
      </c>
      <c r="B20" s="39"/>
      <c r="C20" s="47" t="s">
        <v>206</v>
      </c>
      <c r="D20" s="25" t="s">
        <v>96</v>
      </c>
      <c r="E20" s="70">
        <v>107.2</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v>8</v>
      </c>
      <c r="B21" s="39"/>
      <c r="C21" s="47" t="s">
        <v>152</v>
      </c>
      <c r="D21" s="25" t="s">
        <v>84</v>
      </c>
      <c r="E21" s="70">
        <v>116.5</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64">
        <v>9</v>
      </c>
      <c r="B22" s="39"/>
      <c r="C22" s="47" t="s">
        <v>153</v>
      </c>
      <c r="D22" s="25" t="s">
        <v>96</v>
      </c>
      <c r="E22" s="70">
        <v>4.37</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38">
        <v>10</v>
      </c>
      <c r="B23" s="39"/>
      <c r="C23" s="47" t="s">
        <v>154</v>
      </c>
      <c r="D23" s="25" t="s">
        <v>96</v>
      </c>
      <c r="E23" s="70">
        <v>1.75</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64">
        <v>11</v>
      </c>
      <c r="B24" s="39"/>
      <c r="C24" s="47" t="s">
        <v>155</v>
      </c>
      <c r="D24" s="25" t="s">
        <v>102</v>
      </c>
      <c r="E24" s="70">
        <v>11.65</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v>12</v>
      </c>
      <c r="B25" s="39"/>
      <c r="C25" s="47" t="s">
        <v>156</v>
      </c>
      <c r="D25" s="25"/>
      <c r="E25" s="70"/>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45" x14ac:dyDescent="0.2">
      <c r="A26" s="64">
        <v>13</v>
      </c>
      <c r="B26" s="39"/>
      <c r="C26" s="47" t="s">
        <v>157</v>
      </c>
      <c r="D26" s="25" t="s">
        <v>84</v>
      </c>
      <c r="E26" s="70">
        <v>40.1</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56.25" x14ac:dyDescent="0.2">
      <c r="A27" s="38">
        <v>14</v>
      </c>
      <c r="B27" s="39"/>
      <c r="C27" s="47" t="s">
        <v>158</v>
      </c>
      <c r="D27" s="25" t="s">
        <v>84</v>
      </c>
      <c r="E27" s="70">
        <v>98</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22.5" x14ac:dyDescent="0.2">
      <c r="A28" s="64">
        <v>15</v>
      </c>
      <c r="B28" s="39"/>
      <c r="C28" s="47" t="s">
        <v>159</v>
      </c>
      <c r="D28" s="25" t="s">
        <v>84</v>
      </c>
      <c r="E28" s="70">
        <v>130.6</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22.5" x14ac:dyDescent="0.2">
      <c r="A29" s="38">
        <v>16</v>
      </c>
      <c r="B29" s="39"/>
      <c r="C29" s="47" t="s">
        <v>215</v>
      </c>
      <c r="D29" s="25" t="s">
        <v>78</v>
      </c>
      <c r="E29" s="70">
        <v>20</v>
      </c>
      <c r="F29" s="71"/>
      <c r="G29" s="68"/>
      <c r="H29" s="48"/>
      <c r="I29" s="68"/>
      <c r="J29" s="68"/>
      <c r="K29" s="49"/>
      <c r="L29" s="50"/>
      <c r="M29" s="48"/>
      <c r="N29" s="48"/>
      <c r="O29" s="48"/>
      <c r="P29" s="49"/>
    </row>
    <row r="30" spans="1:16" x14ac:dyDescent="0.2">
      <c r="A30" s="64">
        <v>17</v>
      </c>
      <c r="B30" s="39"/>
      <c r="C30" s="47" t="s">
        <v>216</v>
      </c>
      <c r="D30" s="25" t="s">
        <v>78</v>
      </c>
      <c r="E30" s="70">
        <v>20</v>
      </c>
      <c r="F30" s="71"/>
      <c r="G30" s="68"/>
      <c r="H30" s="48"/>
      <c r="I30" s="68"/>
      <c r="J30" s="68"/>
      <c r="K30" s="49"/>
      <c r="L30" s="50"/>
      <c r="M30" s="48"/>
      <c r="N30" s="48"/>
      <c r="O30" s="48"/>
      <c r="P30" s="49"/>
    </row>
    <row r="31" spans="1:16" ht="22.5" x14ac:dyDescent="0.2">
      <c r="A31" s="38">
        <v>18</v>
      </c>
      <c r="B31" s="39"/>
      <c r="C31" s="47" t="s">
        <v>236</v>
      </c>
      <c r="D31" s="25" t="s">
        <v>78</v>
      </c>
      <c r="E31" s="70">
        <v>20</v>
      </c>
      <c r="F31" s="71"/>
      <c r="G31" s="68"/>
      <c r="H31" s="48"/>
      <c r="I31" s="68"/>
      <c r="J31" s="68"/>
      <c r="K31" s="49"/>
      <c r="L31" s="50"/>
      <c r="M31" s="48"/>
      <c r="N31" s="48"/>
      <c r="O31" s="48"/>
      <c r="P31" s="49"/>
    </row>
    <row r="32" spans="1:16" ht="22.5" x14ac:dyDescent="0.2">
      <c r="A32" s="64">
        <v>19</v>
      </c>
      <c r="B32" s="39"/>
      <c r="C32" s="47" t="s">
        <v>237</v>
      </c>
      <c r="D32" s="25" t="s">
        <v>78</v>
      </c>
      <c r="E32" s="70">
        <v>20</v>
      </c>
      <c r="F32" s="71"/>
      <c r="G32" s="68"/>
      <c r="H32" s="48"/>
      <c r="I32" s="68"/>
      <c r="J32" s="68"/>
      <c r="K32" s="49"/>
      <c r="L32" s="50"/>
      <c r="M32" s="48"/>
      <c r="N32" s="48"/>
      <c r="O32" s="48"/>
      <c r="P32" s="49"/>
    </row>
    <row r="33" spans="1:16" ht="33.75" x14ac:dyDescent="0.2">
      <c r="A33" s="38">
        <v>20</v>
      </c>
      <c r="B33" s="39"/>
      <c r="C33" s="47" t="s">
        <v>160</v>
      </c>
      <c r="D33" s="25" t="s">
        <v>78</v>
      </c>
      <c r="E33" s="70">
        <v>134.69999999999999</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45.75" thickBot="1" x14ac:dyDescent="0.25">
      <c r="A34" s="64">
        <v>21</v>
      </c>
      <c r="B34" s="39"/>
      <c r="C34" s="47" t="s">
        <v>161</v>
      </c>
      <c r="D34" s="25" t="s">
        <v>84</v>
      </c>
      <c r="E34" s="70">
        <v>104.2</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12" customHeight="1" thickBot="1" x14ac:dyDescent="0.25">
      <c r="A35" s="196" t="s">
        <v>238</v>
      </c>
      <c r="B35" s="197"/>
      <c r="C35" s="197"/>
      <c r="D35" s="197"/>
      <c r="E35" s="197"/>
      <c r="F35" s="197"/>
      <c r="G35" s="197"/>
      <c r="H35" s="197"/>
      <c r="I35" s="197"/>
      <c r="J35" s="197"/>
      <c r="K35" s="198"/>
      <c r="L35" s="72">
        <f>SUM(L14:L34)</f>
        <v>0</v>
      </c>
      <c r="M35" s="73">
        <f>SUM(M14:M34)</f>
        <v>0</v>
      </c>
      <c r="N35" s="73">
        <f>SUM(N14:N34)</f>
        <v>0</v>
      </c>
      <c r="O35" s="73">
        <f>SUM(O14:O34)</f>
        <v>0</v>
      </c>
      <c r="P35" s="74">
        <f>SUM(P14:P34)</f>
        <v>0</v>
      </c>
    </row>
    <row r="36" spans="1:16" x14ac:dyDescent="0.2">
      <c r="A36" s="17"/>
      <c r="B36" s="17"/>
      <c r="C36" s="17"/>
      <c r="D36" s="17"/>
      <c r="E36" s="17"/>
      <c r="F36" s="17"/>
      <c r="G36" s="17"/>
      <c r="H36" s="17"/>
      <c r="I36" s="17"/>
      <c r="J36" s="17"/>
      <c r="K36" s="17"/>
      <c r="L36" s="17"/>
      <c r="M36" s="17"/>
      <c r="N36" s="17"/>
      <c r="O36" s="17"/>
      <c r="P36" s="17"/>
    </row>
    <row r="37" spans="1:16" x14ac:dyDescent="0.2">
      <c r="A37" s="17"/>
      <c r="B37" s="17"/>
      <c r="C37" s="17"/>
      <c r="D37" s="17"/>
      <c r="E37" s="17"/>
      <c r="F37" s="17"/>
      <c r="G37" s="17"/>
      <c r="H37" s="17"/>
      <c r="I37" s="17"/>
      <c r="J37" s="17"/>
      <c r="K37" s="17"/>
      <c r="L37" s="17"/>
      <c r="M37" s="17"/>
      <c r="N37" s="17"/>
      <c r="O37" s="17"/>
      <c r="P37" s="17"/>
    </row>
    <row r="38" spans="1:16" x14ac:dyDescent="0.2">
      <c r="A38" s="1" t="s">
        <v>14</v>
      </c>
      <c r="B38" s="17"/>
      <c r="C38" s="195">
        <f>'Kops a'!C30:H30</f>
        <v>0</v>
      </c>
      <c r="D38" s="195"/>
      <c r="E38" s="195"/>
      <c r="F38" s="195"/>
      <c r="G38" s="195"/>
      <c r="H38" s="195"/>
      <c r="I38" s="17"/>
      <c r="J38" s="17"/>
      <c r="K38" s="17"/>
      <c r="L38" s="17"/>
      <c r="M38" s="17"/>
      <c r="N38" s="17"/>
      <c r="O38" s="17"/>
      <c r="P38" s="17"/>
    </row>
    <row r="39" spans="1:16" x14ac:dyDescent="0.2">
      <c r="A39" s="17"/>
      <c r="B39" s="17"/>
      <c r="C39" s="131" t="s">
        <v>15</v>
      </c>
      <c r="D39" s="131"/>
      <c r="E39" s="131"/>
      <c r="F39" s="131"/>
      <c r="G39" s="131"/>
      <c r="H39" s="131"/>
      <c r="I39" s="17"/>
      <c r="J39" s="17"/>
      <c r="K39" s="17"/>
      <c r="L39" s="17"/>
      <c r="M39" s="17"/>
      <c r="N39" s="17"/>
      <c r="O39" s="17"/>
      <c r="P39" s="17"/>
    </row>
    <row r="40" spans="1:16" x14ac:dyDescent="0.2">
      <c r="A40" s="17"/>
      <c r="B40" s="17"/>
      <c r="C40" s="17"/>
      <c r="D40" s="17"/>
      <c r="E40" s="17"/>
      <c r="F40" s="17"/>
      <c r="G40" s="17"/>
      <c r="H40" s="17"/>
      <c r="I40" s="17"/>
      <c r="J40" s="17"/>
      <c r="K40" s="17"/>
      <c r="L40" s="17"/>
      <c r="M40" s="17"/>
      <c r="N40" s="17"/>
      <c r="O40" s="17"/>
      <c r="P40" s="17"/>
    </row>
    <row r="41" spans="1:16" x14ac:dyDescent="0.2">
      <c r="A41" s="91" t="str">
        <f>'Kops a'!A33</f>
        <v>Tāme sastādīta 2021. gada __. _________</v>
      </c>
      <c r="B41" s="92"/>
      <c r="C41" s="92"/>
      <c r="D41" s="92"/>
      <c r="E41" s="17"/>
      <c r="F41" s="17"/>
      <c r="G41" s="17"/>
      <c r="H41" s="17"/>
      <c r="I41" s="17"/>
      <c r="J41" s="17"/>
      <c r="K41" s="17"/>
      <c r="L41" s="17"/>
      <c r="M41" s="17"/>
      <c r="N41" s="17"/>
      <c r="O41" s="17"/>
      <c r="P41" s="17"/>
    </row>
    <row r="42" spans="1:16" x14ac:dyDescent="0.2">
      <c r="A42" s="17"/>
      <c r="B42" s="17"/>
      <c r="C42" s="17"/>
      <c r="D42" s="17"/>
      <c r="E42" s="17"/>
      <c r="F42" s="17"/>
      <c r="G42" s="17"/>
      <c r="H42" s="17"/>
      <c r="I42" s="17"/>
      <c r="J42" s="17"/>
      <c r="K42" s="17"/>
      <c r="L42" s="17"/>
      <c r="M42" s="17"/>
      <c r="N42" s="17"/>
      <c r="O42" s="17"/>
      <c r="P42" s="17"/>
    </row>
    <row r="43" spans="1:16" x14ac:dyDescent="0.2">
      <c r="A43" s="1" t="s">
        <v>37</v>
      </c>
      <c r="B43" s="17"/>
      <c r="C43" s="195">
        <f>'Kops a'!C35:H35</f>
        <v>0</v>
      </c>
      <c r="D43" s="195"/>
      <c r="E43" s="195"/>
      <c r="F43" s="195"/>
      <c r="G43" s="195"/>
      <c r="H43" s="195"/>
      <c r="I43" s="17"/>
      <c r="J43" s="17"/>
      <c r="K43" s="17"/>
      <c r="L43" s="17"/>
      <c r="M43" s="17"/>
      <c r="N43" s="17"/>
      <c r="O43" s="17"/>
      <c r="P43" s="17"/>
    </row>
    <row r="44" spans="1:16" x14ac:dyDescent="0.2">
      <c r="A44" s="17"/>
      <c r="B44" s="17"/>
      <c r="C44" s="131" t="s">
        <v>15</v>
      </c>
      <c r="D44" s="131"/>
      <c r="E44" s="131"/>
      <c r="F44" s="131"/>
      <c r="G44" s="131"/>
      <c r="H44" s="131"/>
      <c r="I44" s="17"/>
      <c r="J44" s="17"/>
      <c r="K44" s="17"/>
      <c r="L44" s="17"/>
      <c r="M44" s="17"/>
      <c r="N44" s="17"/>
      <c r="O44" s="17"/>
      <c r="P44" s="17"/>
    </row>
    <row r="45" spans="1:16" x14ac:dyDescent="0.2">
      <c r="A45" s="17"/>
      <c r="B45" s="17"/>
      <c r="C45" s="17"/>
      <c r="D45" s="17"/>
      <c r="E45" s="17"/>
      <c r="F45" s="17"/>
      <c r="G45" s="17"/>
      <c r="H45" s="17"/>
      <c r="I45" s="17"/>
      <c r="J45" s="17"/>
      <c r="K45" s="17"/>
      <c r="L45" s="17"/>
      <c r="M45" s="17"/>
      <c r="N45" s="17"/>
      <c r="O45" s="17"/>
      <c r="P45" s="17"/>
    </row>
    <row r="46" spans="1:16" x14ac:dyDescent="0.2">
      <c r="A46" s="91" t="s">
        <v>54</v>
      </c>
      <c r="B46" s="92"/>
      <c r="C46" s="96">
        <f>'Kops a'!C38</f>
        <v>0</v>
      </c>
      <c r="D46" s="51"/>
      <c r="E46" s="17"/>
      <c r="F46" s="17"/>
      <c r="G46" s="17"/>
      <c r="H46" s="17"/>
      <c r="I46" s="17"/>
      <c r="J46" s="17"/>
      <c r="K46" s="17"/>
      <c r="L46" s="17"/>
      <c r="M46" s="17"/>
      <c r="N46" s="17"/>
      <c r="O46" s="17"/>
      <c r="P46" s="17"/>
    </row>
    <row r="47" spans="1:16" x14ac:dyDescent="0.2">
      <c r="A47" s="17"/>
      <c r="B47" s="17"/>
      <c r="C47" s="17"/>
      <c r="D47" s="17"/>
      <c r="E47" s="17"/>
      <c r="F47" s="17"/>
      <c r="G47" s="17"/>
      <c r="H47" s="17"/>
      <c r="I47" s="17"/>
      <c r="J47" s="17"/>
      <c r="K47" s="17"/>
      <c r="L47" s="17"/>
      <c r="M47" s="17"/>
      <c r="N47" s="17"/>
      <c r="O47" s="17"/>
      <c r="P47" s="17"/>
    </row>
    <row r="48" spans="1:16" ht="12" x14ac:dyDescent="0.2">
      <c r="B48" s="101" t="s">
        <v>62</v>
      </c>
      <c r="C48" s="102"/>
      <c r="D48" s="103"/>
      <c r="E48" s="103"/>
      <c r="F48" s="104"/>
      <c r="G48" s="105"/>
      <c r="H48" s="104"/>
      <c r="I48" s="106"/>
      <c r="J48" s="106"/>
      <c r="K48" s="107"/>
      <c r="L48" s="108"/>
      <c r="M48" s="108"/>
      <c r="N48" s="108"/>
      <c r="O48" s="108"/>
      <c r="P48" s="108"/>
    </row>
    <row r="49" spans="2:16" ht="12" x14ac:dyDescent="0.2">
      <c r="B49" s="177" t="s">
        <v>63</v>
      </c>
      <c r="C49" s="177"/>
      <c r="D49" s="177"/>
      <c r="E49" s="177"/>
      <c r="F49" s="177"/>
      <c r="G49" s="177"/>
      <c r="H49" s="177"/>
      <c r="I49" s="177"/>
      <c r="J49" s="177"/>
      <c r="K49" s="177"/>
      <c r="L49" s="177"/>
      <c r="M49" s="177"/>
      <c r="N49" s="177"/>
      <c r="O49" s="177"/>
      <c r="P49" s="177"/>
    </row>
    <row r="50" spans="2:16" ht="12" x14ac:dyDescent="0.2">
      <c r="B50" s="177" t="s">
        <v>64</v>
      </c>
      <c r="C50" s="177"/>
      <c r="D50" s="177"/>
      <c r="E50" s="177"/>
      <c r="F50" s="177"/>
      <c r="G50" s="177"/>
      <c r="H50" s="177"/>
      <c r="I50" s="177"/>
      <c r="J50" s="177"/>
      <c r="K50" s="177"/>
      <c r="L50" s="177"/>
      <c r="M50" s="177"/>
      <c r="N50" s="177"/>
      <c r="O50" s="177"/>
      <c r="P50" s="177"/>
    </row>
  </sheetData>
  <mergeCells count="24">
    <mergeCell ref="C38:H38"/>
    <mergeCell ref="C39:H39"/>
    <mergeCell ref="C43:H43"/>
    <mergeCell ref="A12:A13"/>
    <mergeCell ref="B12:B13"/>
    <mergeCell ref="C12:C13"/>
    <mergeCell ref="D12:D13"/>
    <mergeCell ref="E12:E13"/>
    <mergeCell ref="B49:P49"/>
    <mergeCell ref="B50:P50"/>
    <mergeCell ref="C2:I2"/>
    <mergeCell ref="C3:I3"/>
    <mergeCell ref="D5:L5"/>
    <mergeCell ref="D6:L6"/>
    <mergeCell ref="D7:L7"/>
    <mergeCell ref="N9:O9"/>
    <mergeCell ref="L12:P12"/>
    <mergeCell ref="C44:H44"/>
    <mergeCell ref="C4:I4"/>
    <mergeCell ref="F12:K12"/>
    <mergeCell ref="A9:F9"/>
    <mergeCell ref="J9:M9"/>
    <mergeCell ref="D8:L8"/>
    <mergeCell ref="A35:K35"/>
  </mergeCells>
  <conditionalFormatting sqref="A15:G15 I15:J34 B16:G34 A17 A19 A21 A23 A25 A27 A29 A31 A33">
    <cfRule type="cellIs" dxfId="57" priority="28" operator="equal">
      <formula>0</formula>
    </cfRule>
  </conditionalFormatting>
  <conditionalFormatting sqref="N9:O9 H14:H34 K14:P34">
    <cfRule type="cellIs" dxfId="56" priority="27" operator="equal">
      <formula>0</formula>
    </cfRule>
  </conditionalFormatting>
  <conditionalFormatting sqref="A9:F9">
    <cfRule type="containsText" dxfId="55"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54" priority="24" operator="equal">
      <formula>0</formula>
    </cfRule>
  </conditionalFormatting>
  <conditionalFormatting sqref="O10">
    <cfRule type="cellIs" dxfId="53" priority="23" operator="equal">
      <formula>"20__. gada __. _________"</formula>
    </cfRule>
  </conditionalFormatting>
  <conditionalFormatting sqref="L35:P35">
    <cfRule type="cellIs" dxfId="52" priority="17" operator="equal">
      <formula>0</formula>
    </cfRule>
  </conditionalFormatting>
  <conditionalFormatting sqref="C4:I4">
    <cfRule type="cellIs" dxfId="51" priority="16" operator="equal">
      <formula>0</formula>
    </cfRule>
  </conditionalFormatting>
  <conditionalFormatting sqref="D5:L8">
    <cfRule type="cellIs" dxfId="50" priority="13" operator="equal">
      <formula>0</formula>
    </cfRule>
  </conditionalFormatting>
  <conditionalFormatting sqref="A14:B14 D14:G14 A16 A18 A20 A22 A24 A26 A28 A30 A32 A34">
    <cfRule type="cellIs" dxfId="49" priority="12" operator="equal">
      <formula>0</formula>
    </cfRule>
  </conditionalFormatting>
  <conditionalFormatting sqref="C14">
    <cfRule type="cellIs" dxfId="48" priority="11" operator="equal">
      <formula>0</formula>
    </cfRule>
  </conditionalFormatting>
  <conditionalFormatting sqref="I14:J14">
    <cfRule type="cellIs" dxfId="47" priority="10" operator="equal">
      <formula>0</formula>
    </cfRule>
  </conditionalFormatting>
  <conditionalFormatting sqref="P10">
    <cfRule type="cellIs" dxfId="46" priority="9" operator="equal">
      <formula>"20__. gada __. _________"</formula>
    </cfRule>
  </conditionalFormatting>
  <conditionalFormatting sqref="C43:H43">
    <cfRule type="cellIs" dxfId="45" priority="6" operator="equal">
      <formula>0</formula>
    </cfRule>
  </conditionalFormatting>
  <conditionalFormatting sqref="C38:H38">
    <cfRule type="cellIs" dxfId="44" priority="5" operator="equal">
      <formula>0</formula>
    </cfRule>
  </conditionalFormatting>
  <conditionalFormatting sqref="C43:H43 C46 C38:H38">
    <cfRule type="cellIs" dxfId="43" priority="4" operator="equal">
      <formula>0</formula>
    </cfRule>
  </conditionalFormatting>
  <conditionalFormatting sqref="D1">
    <cfRule type="cellIs" dxfId="42" priority="3" operator="equal">
      <formula>0</formula>
    </cfRule>
  </conditionalFormatting>
  <conditionalFormatting sqref="A35:K35">
    <cfRule type="containsText" dxfId="41" priority="1" operator="containsText" text="Tiešās izmaksas kopā, t. sk. darba devēja sociālais nodoklis __.__% ">
      <formula>NOT(ISERROR(SEARCH("Tiešās izmaksas kopā, t. sk. darba devēja sociālais nodoklis __.__% ",A35)))</formula>
    </cfRule>
  </conditionalFormatting>
  <pageMargins left="0.7" right="0.7" top="0.75" bottom="0.75" header="0.3" footer="0.3"/>
  <pageSetup paperSize="9" scale="93"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8" operator="containsText" id="{0B610FE1-6F17-46AF-982B-27B20E80701D}">
            <xm:f>NOT(ISERROR(SEARCH("Tāme sastādīta ____. gada ___. ______________",A41)))</xm:f>
            <xm:f>"Tāme sastādīta ____. gada ___. ______________"</xm:f>
            <x14:dxf>
              <font>
                <color auto="1"/>
              </font>
              <fill>
                <patternFill>
                  <bgColor rgb="FFC6EFCE"/>
                </patternFill>
              </fill>
            </x14:dxf>
          </x14:cfRule>
          <xm:sqref>A41</xm:sqref>
        </x14:conditionalFormatting>
        <x14:conditionalFormatting xmlns:xm="http://schemas.microsoft.com/office/excel/2006/main">
          <x14:cfRule type="containsText" priority="7" operator="containsText" id="{F3EAEDA8-031E-4BF8-B71A-4A6D64C3BFEB}">
            <xm:f>NOT(ISERROR(SEARCH("Sertifikāta Nr. _________________________________",A46)))</xm:f>
            <xm:f>"Sertifikāta Nr. _________________________________"</xm:f>
            <x14:dxf>
              <font>
                <color auto="1"/>
              </font>
              <fill>
                <patternFill>
                  <bgColor rgb="FFC6EFCE"/>
                </patternFill>
              </fill>
            </x14:dxf>
          </x14:cfRule>
          <xm:sqref>A46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P35"/>
  <sheetViews>
    <sheetView topLeftCell="A10" zoomScaleNormal="100" workbookViewId="0">
      <selection activeCell="A10" sqref="A10"/>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38</v>
      </c>
      <c r="D1" s="52">
        <f>'Kops a'!A19</f>
        <v>0</v>
      </c>
      <c r="E1" s="23"/>
      <c r="F1" s="23"/>
      <c r="G1" s="23"/>
      <c r="H1" s="23"/>
      <c r="I1" s="23"/>
      <c r="J1" s="23"/>
      <c r="N1" s="26"/>
      <c r="O1" s="27"/>
      <c r="P1" s="28"/>
    </row>
    <row r="2" spans="1:16" x14ac:dyDescent="0.2">
      <c r="A2" s="29"/>
      <c r="B2" s="29"/>
      <c r="C2" s="178" t="s">
        <v>165</v>
      </c>
      <c r="D2" s="178"/>
      <c r="E2" s="178"/>
      <c r="F2" s="178"/>
      <c r="G2" s="178"/>
      <c r="H2" s="178"/>
      <c r="I2" s="178"/>
      <c r="J2" s="29"/>
    </row>
    <row r="3" spans="1:16" x14ac:dyDescent="0.2">
      <c r="A3" s="30"/>
      <c r="B3" s="30"/>
      <c r="C3" s="140" t="s">
        <v>17</v>
      </c>
      <c r="D3" s="140"/>
      <c r="E3" s="140"/>
      <c r="F3" s="140"/>
      <c r="G3" s="140"/>
      <c r="H3" s="140"/>
      <c r="I3" s="140"/>
      <c r="J3" s="30"/>
    </row>
    <row r="4" spans="1:16" x14ac:dyDescent="0.2">
      <c r="A4" s="30"/>
      <c r="B4" s="30"/>
      <c r="C4" s="179" t="s">
        <v>52</v>
      </c>
      <c r="D4" s="179"/>
      <c r="E4" s="179"/>
      <c r="F4" s="179"/>
      <c r="G4" s="179"/>
      <c r="H4" s="179"/>
      <c r="I4" s="179"/>
      <c r="J4" s="30"/>
    </row>
    <row r="5" spans="1:16" x14ac:dyDescent="0.2">
      <c r="A5" s="23"/>
      <c r="B5" s="23"/>
      <c r="C5" s="27" t="s">
        <v>5</v>
      </c>
      <c r="D5" s="192" t="str">
        <f>'Kops a'!D6</f>
        <v>Daudzdzīvokļu dzīvojamās mājas atjaunošana</v>
      </c>
      <c r="E5" s="192"/>
      <c r="F5" s="192"/>
      <c r="G5" s="192"/>
      <c r="H5" s="192"/>
      <c r="I5" s="192"/>
      <c r="J5" s="192"/>
      <c r="K5" s="192"/>
      <c r="L5" s="192"/>
      <c r="M5" s="17"/>
      <c r="N5" s="17"/>
      <c r="O5" s="17"/>
      <c r="P5" s="17"/>
    </row>
    <row r="6" spans="1:16" x14ac:dyDescent="0.2">
      <c r="A6" s="23"/>
      <c r="B6" s="23"/>
      <c r="C6" s="27" t="s">
        <v>6</v>
      </c>
      <c r="D6" s="192" t="str">
        <f>'Kops a'!D7</f>
        <v>Daudzdzīvokļu dzīvojamā māja</v>
      </c>
      <c r="E6" s="192"/>
      <c r="F6" s="192"/>
      <c r="G6" s="192"/>
      <c r="H6" s="192"/>
      <c r="I6" s="192"/>
      <c r="J6" s="192"/>
      <c r="K6" s="192"/>
      <c r="L6" s="192"/>
      <c r="M6" s="17"/>
      <c r="N6" s="17"/>
      <c r="O6" s="17"/>
      <c r="P6" s="17"/>
    </row>
    <row r="7" spans="1:16" x14ac:dyDescent="0.2">
      <c r="A7" s="23"/>
      <c r="B7" s="23"/>
      <c r="C7" s="27" t="s">
        <v>7</v>
      </c>
      <c r="D7" s="192" t="str">
        <f>'Kops a'!D8</f>
        <v>Slimnīcas iela 9, Liepāja</v>
      </c>
      <c r="E7" s="192"/>
      <c r="F7" s="192"/>
      <c r="G7" s="192"/>
      <c r="H7" s="192"/>
      <c r="I7" s="192"/>
      <c r="J7" s="192"/>
      <c r="K7" s="192"/>
      <c r="L7" s="192"/>
      <c r="M7" s="17"/>
      <c r="N7" s="17"/>
      <c r="O7" s="17"/>
      <c r="P7" s="17"/>
    </row>
    <row r="8" spans="1:16" x14ac:dyDescent="0.2">
      <c r="A8" s="23"/>
      <c r="B8" s="23"/>
      <c r="C8" s="4" t="s">
        <v>20</v>
      </c>
      <c r="D8" s="192" t="str">
        <f>'Kops a'!D9</f>
        <v>3-8/577</v>
      </c>
      <c r="E8" s="192"/>
      <c r="F8" s="192"/>
      <c r="G8" s="192"/>
      <c r="H8" s="192"/>
      <c r="I8" s="192"/>
      <c r="J8" s="192"/>
      <c r="K8" s="192"/>
      <c r="L8" s="192"/>
      <c r="M8" s="17"/>
      <c r="N8" s="17"/>
      <c r="O8" s="17"/>
      <c r="P8" s="17"/>
    </row>
    <row r="9" spans="1:16" ht="11.25" customHeight="1" x14ac:dyDescent="0.2">
      <c r="A9" s="180" t="s">
        <v>239</v>
      </c>
      <c r="B9" s="180"/>
      <c r="C9" s="180"/>
      <c r="D9" s="180"/>
      <c r="E9" s="180"/>
      <c r="F9" s="180"/>
      <c r="G9" s="31"/>
      <c r="H9" s="31"/>
      <c r="I9" s="31"/>
      <c r="J9" s="184" t="s">
        <v>39</v>
      </c>
      <c r="K9" s="184"/>
      <c r="L9" s="184"/>
      <c r="M9" s="184"/>
      <c r="N9" s="191">
        <f>P20</f>
        <v>0</v>
      </c>
      <c r="O9" s="191"/>
      <c r="P9" s="31"/>
    </row>
    <row r="10" spans="1:16" x14ac:dyDescent="0.2">
      <c r="A10" s="32"/>
      <c r="B10" s="33"/>
      <c r="C10" s="4"/>
      <c r="D10" s="23"/>
      <c r="E10" s="23"/>
      <c r="F10" s="23"/>
      <c r="G10" s="23"/>
      <c r="H10" s="23"/>
      <c r="I10" s="23"/>
      <c r="J10" s="23"/>
      <c r="K10" s="23"/>
      <c r="L10" s="29"/>
      <c r="M10" s="29"/>
      <c r="O10" s="94"/>
      <c r="P10" s="93" t="str">
        <f>A26</f>
        <v>Tāme sastādīta 2021.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49" t="s">
        <v>23</v>
      </c>
      <c r="B12" s="186" t="s">
        <v>40</v>
      </c>
      <c r="C12" s="182" t="s">
        <v>41</v>
      </c>
      <c r="D12" s="189" t="s">
        <v>42</v>
      </c>
      <c r="E12" s="193" t="s">
        <v>43</v>
      </c>
      <c r="F12" s="181" t="s">
        <v>44</v>
      </c>
      <c r="G12" s="182"/>
      <c r="H12" s="182"/>
      <c r="I12" s="182"/>
      <c r="J12" s="182"/>
      <c r="K12" s="183"/>
      <c r="L12" s="181" t="s">
        <v>45</v>
      </c>
      <c r="M12" s="182"/>
      <c r="N12" s="182"/>
      <c r="O12" s="182"/>
      <c r="P12" s="183"/>
    </row>
    <row r="13" spans="1:16" ht="126.75" customHeight="1" thickBot="1" x14ac:dyDescent="0.25">
      <c r="A13" s="185"/>
      <c r="B13" s="187"/>
      <c r="C13" s="188"/>
      <c r="D13" s="190"/>
      <c r="E13" s="194"/>
      <c r="F13" s="36" t="s">
        <v>46</v>
      </c>
      <c r="G13" s="37" t="s">
        <v>47</v>
      </c>
      <c r="H13" s="37" t="s">
        <v>48</v>
      </c>
      <c r="I13" s="37" t="s">
        <v>49</v>
      </c>
      <c r="J13" s="37" t="s">
        <v>50</v>
      </c>
      <c r="K13" s="63" t="s">
        <v>51</v>
      </c>
      <c r="L13" s="36" t="s">
        <v>46</v>
      </c>
      <c r="M13" s="37" t="s">
        <v>48</v>
      </c>
      <c r="N13" s="37" t="s">
        <v>49</v>
      </c>
      <c r="O13" s="37" t="s">
        <v>50</v>
      </c>
      <c r="P13" s="63" t="s">
        <v>51</v>
      </c>
    </row>
    <row r="14" spans="1:16" ht="45" x14ac:dyDescent="0.2">
      <c r="A14" s="64">
        <v>1</v>
      </c>
      <c r="B14" s="65"/>
      <c r="C14" s="66" t="s">
        <v>162</v>
      </c>
      <c r="D14" s="67" t="s">
        <v>92</v>
      </c>
      <c r="E14" s="70">
        <v>1</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56.25" x14ac:dyDescent="0.2">
      <c r="A15" s="38">
        <v>2</v>
      </c>
      <c r="B15" s="39"/>
      <c r="C15" s="47" t="s">
        <v>163</v>
      </c>
      <c r="D15" s="25" t="s">
        <v>92</v>
      </c>
      <c r="E15" s="70">
        <v>1</v>
      </c>
      <c r="F15" s="71"/>
      <c r="G15" s="68"/>
      <c r="H15" s="48">
        <f t="shared" ref="H15:H19" si="0">ROUND(F15*G15,2)</f>
        <v>0</v>
      </c>
      <c r="I15" s="68"/>
      <c r="J15" s="68"/>
      <c r="K15" s="49">
        <f t="shared" ref="K15:K19" si="1">SUM(H15:J15)</f>
        <v>0</v>
      </c>
      <c r="L15" s="50">
        <f t="shared" ref="L15:L19" si="2">ROUND(E15*F15,2)</f>
        <v>0</v>
      </c>
      <c r="M15" s="48">
        <f t="shared" ref="M15:M19" si="3">ROUND(H15*E15,2)</f>
        <v>0</v>
      </c>
      <c r="N15" s="48">
        <f t="shared" ref="N15:N19" si="4">ROUND(I15*E15,2)</f>
        <v>0</v>
      </c>
      <c r="O15" s="48">
        <f t="shared" ref="O15:O19" si="5">ROUND(J15*E15,2)</f>
        <v>0</v>
      </c>
      <c r="P15" s="49">
        <f t="shared" ref="P15:P19" si="6">SUM(M15:O15)</f>
        <v>0</v>
      </c>
    </row>
    <row r="16" spans="1:16" ht="33.75" x14ac:dyDescent="0.2">
      <c r="A16" s="64">
        <v>3</v>
      </c>
      <c r="B16" s="39"/>
      <c r="C16" s="47" t="s">
        <v>164</v>
      </c>
      <c r="D16" s="25" t="s">
        <v>92</v>
      </c>
      <c r="E16" s="70">
        <v>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v>4</v>
      </c>
      <c r="B17" s="39"/>
      <c r="C17" s="47" t="s">
        <v>207</v>
      </c>
      <c r="D17" s="25" t="s">
        <v>78</v>
      </c>
      <c r="E17" s="70">
        <v>480</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22.5" x14ac:dyDescent="0.2">
      <c r="A18" s="64">
        <v>5</v>
      </c>
      <c r="B18" s="39"/>
      <c r="C18" s="47" t="s">
        <v>208</v>
      </c>
      <c r="D18" s="25" t="s">
        <v>78</v>
      </c>
      <c r="E18" s="70">
        <v>480</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12" thickBot="1" x14ac:dyDescent="0.25">
      <c r="A19" s="38">
        <v>6</v>
      </c>
      <c r="B19" s="39"/>
      <c r="C19" s="47" t="s">
        <v>101</v>
      </c>
      <c r="D19" s="25" t="s">
        <v>102</v>
      </c>
      <c r="E19" s="70">
        <v>2160</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12" customHeight="1" thickBot="1" x14ac:dyDescent="0.25">
      <c r="A20" s="196" t="s">
        <v>238</v>
      </c>
      <c r="B20" s="197"/>
      <c r="C20" s="197"/>
      <c r="D20" s="197"/>
      <c r="E20" s="197"/>
      <c r="F20" s="197"/>
      <c r="G20" s="197"/>
      <c r="H20" s="197"/>
      <c r="I20" s="197"/>
      <c r="J20" s="197"/>
      <c r="K20" s="198"/>
      <c r="L20" s="72">
        <f>SUM(L14:L19)</f>
        <v>0</v>
      </c>
      <c r="M20" s="73">
        <f>SUM(M14:M19)</f>
        <v>0</v>
      </c>
      <c r="N20" s="73">
        <f>SUM(N14:N19)</f>
        <v>0</v>
      </c>
      <c r="O20" s="73">
        <f>SUM(O14:O19)</f>
        <v>0</v>
      </c>
      <c r="P20" s="74">
        <f>SUM(P14:P19)</f>
        <v>0</v>
      </c>
    </row>
    <row r="21" spans="1:16" x14ac:dyDescent="0.2">
      <c r="A21" s="17"/>
      <c r="B21" s="17"/>
      <c r="C21" s="17"/>
      <c r="D21" s="17"/>
      <c r="E21" s="17"/>
      <c r="F21" s="17"/>
      <c r="G21" s="17"/>
      <c r="H21" s="17"/>
      <c r="I21" s="17"/>
      <c r="J21" s="17"/>
      <c r="K21" s="17"/>
      <c r="L21" s="17"/>
      <c r="M21" s="17"/>
      <c r="N21" s="17"/>
      <c r="O21" s="17"/>
      <c r="P21" s="17"/>
    </row>
    <row r="22" spans="1:16" x14ac:dyDescent="0.2">
      <c r="A22" s="17"/>
      <c r="B22" s="17"/>
      <c r="C22" s="17"/>
      <c r="D22" s="17"/>
      <c r="E22" s="17"/>
      <c r="F22" s="17"/>
      <c r="G22" s="17"/>
      <c r="H22" s="17"/>
      <c r="I22" s="17"/>
      <c r="J22" s="17"/>
      <c r="K22" s="17"/>
      <c r="L22" s="17"/>
      <c r="M22" s="17"/>
      <c r="N22" s="17"/>
      <c r="O22" s="17"/>
      <c r="P22" s="17"/>
    </row>
    <row r="23" spans="1:16" x14ac:dyDescent="0.2">
      <c r="A23" s="1" t="s">
        <v>14</v>
      </c>
      <c r="B23" s="17"/>
      <c r="C23" s="195">
        <f>'Kops a'!C30:H30</f>
        <v>0</v>
      </c>
      <c r="D23" s="195"/>
      <c r="E23" s="195"/>
      <c r="F23" s="195"/>
      <c r="G23" s="195"/>
      <c r="H23" s="195"/>
      <c r="I23" s="17"/>
      <c r="J23" s="17"/>
      <c r="K23" s="17"/>
      <c r="L23" s="17"/>
      <c r="M23" s="17"/>
      <c r="N23" s="17"/>
      <c r="O23" s="17"/>
      <c r="P23" s="17"/>
    </row>
    <row r="24" spans="1:16" x14ac:dyDescent="0.2">
      <c r="A24" s="17"/>
      <c r="B24" s="17"/>
      <c r="C24" s="131" t="s">
        <v>15</v>
      </c>
      <c r="D24" s="131"/>
      <c r="E24" s="131"/>
      <c r="F24" s="131"/>
      <c r="G24" s="131"/>
      <c r="H24" s="131"/>
      <c r="I24" s="17"/>
      <c r="J24" s="17"/>
      <c r="K24" s="17"/>
      <c r="L24" s="17"/>
      <c r="M24" s="17"/>
      <c r="N24" s="17"/>
      <c r="O24" s="17"/>
      <c r="P24" s="17"/>
    </row>
    <row r="25" spans="1:16" x14ac:dyDescent="0.2">
      <c r="A25" s="17"/>
      <c r="B25" s="17"/>
      <c r="C25" s="17"/>
      <c r="D25" s="17"/>
      <c r="E25" s="17"/>
      <c r="F25" s="17"/>
      <c r="G25" s="17"/>
      <c r="H25" s="17"/>
      <c r="I25" s="17"/>
      <c r="J25" s="17"/>
      <c r="K25" s="17"/>
      <c r="L25" s="17"/>
      <c r="M25" s="17"/>
      <c r="N25" s="17"/>
      <c r="O25" s="17"/>
      <c r="P25" s="17"/>
    </row>
    <row r="26" spans="1:16" x14ac:dyDescent="0.2">
      <c r="A26" s="91" t="str">
        <f>'Kops a'!A33</f>
        <v>Tāme sastādīta 2021. gada __. _________</v>
      </c>
      <c r="B26" s="92"/>
      <c r="C26" s="92"/>
      <c r="D26" s="92"/>
      <c r="E26" s="17"/>
      <c r="F26" s="17"/>
      <c r="G26" s="17"/>
      <c r="H26" s="17"/>
      <c r="I26" s="17"/>
      <c r="J26" s="17"/>
      <c r="K26" s="17"/>
      <c r="L26" s="17"/>
      <c r="M26" s="17"/>
      <c r="N26" s="17"/>
      <c r="O26" s="17"/>
      <c r="P26" s="17"/>
    </row>
    <row r="27" spans="1:16" x14ac:dyDescent="0.2">
      <c r="A27" s="17"/>
      <c r="B27" s="17"/>
      <c r="C27" s="17"/>
      <c r="D27" s="17"/>
      <c r="E27" s="17"/>
      <c r="F27" s="17"/>
      <c r="G27" s="17"/>
      <c r="H27" s="17"/>
      <c r="I27" s="17"/>
      <c r="J27" s="17"/>
      <c r="K27" s="17"/>
      <c r="L27" s="17"/>
      <c r="M27" s="17"/>
      <c r="N27" s="17"/>
      <c r="O27" s="17"/>
      <c r="P27" s="17"/>
    </row>
    <row r="28" spans="1:16" x14ac:dyDescent="0.2">
      <c r="A28" s="1" t="s">
        <v>37</v>
      </c>
      <c r="B28" s="17"/>
      <c r="C28" s="195">
        <f>'Kops a'!C35:H35</f>
        <v>0</v>
      </c>
      <c r="D28" s="195"/>
      <c r="E28" s="195"/>
      <c r="F28" s="195"/>
      <c r="G28" s="195"/>
      <c r="H28" s="195"/>
      <c r="I28" s="17"/>
      <c r="J28" s="17"/>
      <c r="K28" s="17"/>
      <c r="L28" s="17"/>
      <c r="M28" s="17"/>
      <c r="N28" s="17"/>
      <c r="O28" s="17"/>
      <c r="P28" s="17"/>
    </row>
    <row r="29" spans="1:16" x14ac:dyDescent="0.2">
      <c r="A29" s="17"/>
      <c r="B29" s="17"/>
      <c r="C29" s="131" t="s">
        <v>15</v>
      </c>
      <c r="D29" s="131"/>
      <c r="E29" s="131"/>
      <c r="F29" s="131"/>
      <c r="G29" s="131"/>
      <c r="H29" s="131"/>
      <c r="I29" s="17"/>
      <c r="J29" s="17"/>
      <c r="K29" s="17"/>
      <c r="L29" s="17"/>
      <c r="M29" s="17"/>
      <c r="N29" s="17"/>
      <c r="O29" s="17"/>
      <c r="P29" s="17"/>
    </row>
    <row r="30" spans="1:16" x14ac:dyDescent="0.2">
      <c r="A30" s="17"/>
      <c r="B30" s="17"/>
      <c r="C30" s="17"/>
      <c r="D30" s="17"/>
      <c r="E30" s="17"/>
      <c r="F30" s="17"/>
      <c r="G30" s="17"/>
      <c r="H30" s="17"/>
      <c r="I30" s="17"/>
      <c r="J30" s="17"/>
      <c r="K30" s="17"/>
      <c r="L30" s="17"/>
      <c r="M30" s="17"/>
      <c r="N30" s="17"/>
      <c r="O30" s="17"/>
      <c r="P30" s="17"/>
    </row>
    <row r="31" spans="1:16" x14ac:dyDescent="0.2">
      <c r="A31" s="91" t="s">
        <v>54</v>
      </c>
      <c r="B31" s="92"/>
      <c r="C31" s="96">
        <f>'Kops a'!C38</f>
        <v>0</v>
      </c>
      <c r="D31" s="51"/>
      <c r="E31" s="17"/>
      <c r="F31" s="17"/>
      <c r="G31" s="17"/>
      <c r="H31" s="17"/>
      <c r="I31" s="17"/>
      <c r="J31" s="17"/>
      <c r="K31" s="17"/>
      <c r="L31" s="17"/>
      <c r="M31" s="17"/>
      <c r="N31" s="17"/>
      <c r="O31" s="17"/>
      <c r="P31" s="17"/>
    </row>
    <row r="32" spans="1:16" x14ac:dyDescent="0.2">
      <c r="A32" s="17"/>
      <c r="B32" s="17"/>
      <c r="C32" s="17"/>
      <c r="D32" s="17"/>
      <c r="E32" s="17"/>
      <c r="F32" s="17"/>
      <c r="G32" s="17"/>
      <c r="H32" s="17"/>
      <c r="I32" s="17"/>
      <c r="J32" s="17"/>
      <c r="K32" s="17"/>
      <c r="L32" s="17"/>
      <c r="M32" s="17"/>
      <c r="N32" s="17"/>
      <c r="O32" s="17"/>
      <c r="P32" s="17"/>
    </row>
    <row r="33" spans="2:16" ht="12" x14ac:dyDescent="0.2">
      <c r="B33" s="101" t="s">
        <v>62</v>
      </c>
      <c r="C33" s="102"/>
      <c r="D33" s="103"/>
      <c r="E33" s="103"/>
      <c r="F33" s="104"/>
      <c r="G33" s="105"/>
      <c r="H33" s="104"/>
      <c r="I33" s="106"/>
      <c r="J33" s="106"/>
      <c r="K33" s="107"/>
      <c r="L33" s="108"/>
      <c r="M33" s="108"/>
      <c r="N33" s="108"/>
      <c r="O33" s="108"/>
      <c r="P33" s="108"/>
    </row>
    <row r="34" spans="2:16" ht="12" x14ac:dyDescent="0.2">
      <c r="B34" s="177" t="s">
        <v>63</v>
      </c>
      <c r="C34" s="177"/>
      <c r="D34" s="177"/>
      <c r="E34" s="177"/>
      <c r="F34" s="177"/>
      <c r="G34" s="177"/>
      <c r="H34" s="177"/>
      <c r="I34" s="177"/>
      <c r="J34" s="177"/>
      <c r="K34" s="177"/>
      <c r="L34" s="177"/>
      <c r="M34" s="177"/>
      <c r="N34" s="177"/>
      <c r="O34" s="177"/>
      <c r="P34" s="177"/>
    </row>
    <row r="35" spans="2:16" ht="12" x14ac:dyDescent="0.2">
      <c r="B35" s="177" t="s">
        <v>64</v>
      </c>
      <c r="C35" s="177"/>
      <c r="D35" s="177"/>
      <c r="E35" s="177"/>
      <c r="F35" s="177"/>
      <c r="G35" s="177"/>
      <c r="H35" s="177"/>
      <c r="I35" s="177"/>
      <c r="J35" s="177"/>
      <c r="K35" s="177"/>
      <c r="L35" s="177"/>
      <c r="M35" s="177"/>
      <c r="N35" s="177"/>
      <c r="O35" s="177"/>
      <c r="P35" s="177"/>
    </row>
  </sheetData>
  <mergeCells count="24">
    <mergeCell ref="C23:H23"/>
    <mergeCell ref="C24:H24"/>
    <mergeCell ref="C28:H28"/>
    <mergeCell ref="A12:A13"/>
    <mergeCell ref="B12:B13"/>
    <mergeCell ref="C12:C13"/>
    <mergeCell ref="D12:D13"/>
    <mergeCell ref="E12:E13"/>
    <mergeCell ref="B34:P34"/>
    <mergeCell ref="B35:P35"/>
    <mergeCell ref="C2:I2"/>
    <mergeCell ref="C3:I3"/>
    <mergeCell ref="D5:L5"/>
    <mergeCell ref="D6:L6"/>
    <mergeCell ref="D7:L7"/>
    <mergeCell ref="N9:O9"/>
    <mergeCell ref="L12:P12"/>
    <mergeCell ref="C29:H29"/>
    <mergeCell ref="C4:I4"/>
    <mergeCell ref="F12:K12"/>
    <mergeCell ref="A9:F9"/>
    <mergeCell ref="J9:M9"/>
    <mergeCell ref="D8:L8"/>
    <mergeCell ref="A20:K20"/>
  </mergeCells>
  <conditionalFormatting sqref="A15:B15 I15:J19 D15:G19 B16:B19 A17 A19">
    <cfRule type="cellIs" dxfId="38" priority="27" operator="equal">
      <formula>0</formula>
    </cfRule>
  </conditionalFormatting>
  <conditionalFormatting sqref="N9:O9">
    <cfRule type="cellIs" dxfId="37" priority="26" operator="equal">
      <formula>0</formula>
    </cfRule>
  </conditionalFormatting>
  <conditionalFormatting sqref="A9:F9">
    <cfRule type="containsText" dxfId="36"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5" priority="23" operator="equal">
      <formula>0</formula>
    </cfRule>
  </conditionalFormatting>
  <conditionalFormatting sqref="O10">
    <cfRule type="cellIs" dxfId="34" priority="22" operator="equal">
      <formula>"20__. gada __. _________"</formula>
    </cfRule>
  </conditionalFormatting>
  <conditionalFormatting sqref="H14:H19 K14:P19 L20:P20">
    <cfRule type="cellIs" dxfId="33" priority="16" operator="equal">
      <formula>0</formula>
    </cfRule>
  </conditionalFormatting>
  <conditionalFormatting sqref="C4:I4">
    <cfRule type="cellIs" dxfId="32" priority="15" operator="equal">
      <formula>0</formula>
    </cfRule>
  </conditionalFormatting>
  <conditionalFormatting sqref="C15:C19">
    <cfRule type="cellIs" dxfId="31" priority="14" operator="equal">
      <formula>0</formula>
    </cfRule>
  </conditionalFormatting>
  <conditionalFormatting sqref="D5:L8">
    <cfRule type="cellIs" dxfId="30" priority="12" operator="equal">
      <formula>0</formula>
    </cfRule>
  </conditionalFormatting>
  <conditionalFormatting sqref="A14:B14 D14:G14 A16 A18">
    <cfRule type="cellIs" dxfId="29" priority="11" operator="equal">
      <formula>0</formula>
    </cfRule>
  </conditionalFormatting>
  <conditionalFormatting sqref="C14">
    <cfRule type="cellIs" dxfId="28" priority="10" operator="equal">
      <formula>0</formula>
    </cfRule>
  </conditionalFormatting>
  <conditionalFormatting sqref="I14:J14">
    <cfRule type="cellIs" dxfId="27" priority="9" operator="equal">
      <formula>0</formula>
    </cfRule>
  </conditionalFormatting>
  <conditionalFormatting sqref="P10">
    <cfRule type="cellIs" dxfId="26" priority="8" operator="equal">
      <formula>"20__. gada __. _________"</formula>
    </cfRule>
  </conditionalFormatting>
  <conditionalFormatting sqref="C28:H28">
    <cfRule type="cellIs" dxfId="25" priority="5" operator="equal">
      <formula>0</formula>
    </cfRule>
  </conditionalFormatting>
  <conditionalFormatting sqref="C23:H23">
    <cfRule type="cellIs" dxfId="24" priority="4" operator="equal">
      <formula>0</formula>
    </cfRule>
  </conditionalFormatting>
  <conditionalFormatting sqref="C28:H28 C31 C23:H23">
    <cfRule type="cellIs" dxfId="23" priority="3" operator="equal">
      <formula>0</formula>
    </cfRule>
  </conditionalFormatting>
  <conditionalFormatting sqref="D1">
    <cfRule type="cellIs" dxfId="22" priority="2" operator="equal">
      <formula>0</formula>
    </cfRule>
  </conditionalFormatting>
  <conditionalFormatting sqref="A20:K20">
    <cfRule type="containsText" dxfId="21" priority="1" operator="containsText" text="Tiešās izmaksas kopā, t. sk. darba devēja sociālais nodoklis __.__% ">
      <formula>NOT(ISERROR(SEARCH("Tiešās izmaksas kopā, t. sk. darba devēja sociālais nodoklis __.__% ",A20)))</formula>
    </cfRule>
  </conditionalFormatting>
  <pageMargins left="0.7" right="0.7" top="0.75" bottom="0.75" header="0.3" footer="0.3"/>
  <pageSetup paperSize="9" scale="93"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7" operator="containsText" id="{DC7EA987-A541-4A14-8BBA-80430C8D8797}">
            <xm:f>NOT(ISERROR(SEARCH("Tāme sastādīta ____. gada ___. ______________",A26)))</xm:f>
            <xm:f>"Tāme sastādīta ____. gada ___. ______________"</xm:f>
            <x14:dxf>
              <font>
                <color auto="1"/>
              </font>
              <fill>
                <patternFill>
                  <bgColor rgb="FFC6EFCE"/>
                </patternFill>
              </fill>
            </x14:dxf>
          </x14:cfRule>
          <xm:sqref>A26</xm:sqref>
        </x14:conditionalFormatting>
        <x14:conditionalFormatting xmlns:xm="http://schemas.microsoft.com/office/excel/2006/main">
          <x14:cfRule type="containsText" priority="6" operator="containsText" id="{ACDA78AF-73B6-4D16-9157-A1B6B42F0CA3}">
            <xm:f>NOT(ISERROR(SEARCH("Sertifikāta Nr. _________________________________",A31)))</xm:f>
            <xm:f>"Sertifikāta Nr. _________________________________"</xm:f>
            <x14:dxf>
              <font>
                <color auto="1"/>
              </font>
              <fill>
                <patternFill>
                  <bgColor rgb="FFC6EFCE"/>
                </patternFill>
              </fill>
            </x14:dxf>
          </x14:cfRule>
          <xm:sqref>A31</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P58"/>
  <sheetViews>
    <sheetView tabSelected="1" workbookViewId="0">
      <selection activeCell="A10" sqref="A10"/>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38</v>
      </c>
      <c r="D1" s="52">
        <f>'Kops a'!A20</f>
        <v>0</v>
      </c>
      <c r="E1" s="23"/>
      <c r="F1" s="23"/>
      <c r="G1" s="23"/>
      <c r="H1" s="23"/>
      <c r="I1" s="23"/>
      <c r="J1" s="23"/>
      <c r="N1" s="26"/>
      <c r="O1" s="27"/>
      <c r="P1" s="28"/>
    </row>
    <row r="2" spans="1:16" x14ac:dyDescent="0.2">
      <c r="A2" s="29"/>
      <c r="B2" s="29"/>
      <c r="C2" s="178" t="s">
        <v>166</v>
      </c>
      <c r="D2" s="178"/>
      <c r="E2" s="178"/>
      <c r="F2" s="178"/>
      <c r="G2" s="178"/>
      <c r="H2" s="178"/>
      <c r="I2" s="178"/>
      <c r="J2" s="29"/>
    </row>
    <row r="3" spans="1:16" x14ac:dyDescent="0.2">
      <c r="A3" s="30"/>
      <c r="B3" s="30"/>
      <c r="C3" s="140" t="s">
        <v>17</v>
      </c>
      <c r="D3" s="140"/>
      <c r="E3" s="140"/>
      <c r="F3" s="140"/>
      <c r="G3" s="140"/>
      <c r="H3" s="140"/>
      <c r="I3" s="140"/>
      <c r="J3" s="30"/>
    </row>
    <row r="4" spans="1:16" x14ac:dyDescent="0.2">
      <c r="A4" s="30"/>
      <c r="B4" s="30"/>
      <c r="C4" s="179" t="s">
        <v>52</v>
      </c>
      <c r="D4" s="179"/>
      <c r="E4" s="179"/>
      <c r="F4" s="179"/>
      <c r="G4" s="179"/>
      <c r="H4" s="179"/>
      <c r="I4" s="179"/>
      <c r="J4" s="30"/>
    </row>
    <row r="5" spans="1:16" x14ac:dyDescent="0.2">
      <c r="A5" s="23"/>
      <c r="B5" s="23"/>
      <c r="C5" s="27" t="s">
        <v>5</v>
      </c>
      <c r="D5" s="192" t="str">
        <f>'Kops a'!D6</f>
        <v>Daudzdzīvokļu dzīvojamās mājas atjaunošana</v>
      </c>
      <c r="E5" s="192"/>
      <c r="F5" s="192"/>
      <c r="G5" s="192"/>
      <c r="H5" s="192"/>
      <c r="I5" s="192"/>
      <c r="J5" s="192"/>
      <c r="K5" s="192"/>
      <c r="L5" s="192"/>
      <c r="M5" s="17"/>
      <c r="N5" s="17"/>
      <c r="O5" s="17"/>
      <c r="P5" s="17"/>
    </row>
    <row r="6" spans="1:16" x14ac:dyDescent="0.2">
      <c r="A6" s="23"/>
      <c r="B6" s="23"/>
      <c r="C6" s="27" t="s">
        <v>6</v>
      </c>
      <c r="D6" s="192" t="str">
        <f>'Kops a'!D7</f>
        <v>Daudzdzīvokļu dzīvojamā māja</v>
      </c>
      <c r="E6" s="192"/>
      <c r="F6" s="192"/>
      <c r="G6" s="192"/>
      <c r="H6" s="192"/>
      <c r="I6" s="192"/>
      <c r="J6" s="192"/>
      <c r="K6" s="192"/>
      <c r="L6" s="192"/>
      <c r="M6" s="17"/>
      <c r="N6" s="17"/>
      <c r="O6" s="17"/>
      <c r="P6" s="17"/>
    </row>
    <row r="7" spans="1:16" x14ac:dyDescent="0.2">
      <c r="A7" s="23"/>
      <c r="B7" s="23"/>
      <c r="C7" s="27" t="s">
        <v>7</v>
      </c>
      <c r="D7" s="192" t="str">
        <f>'Kops a'!D8</f>
        <v>Slimnīcas iela 9, Liepāja</v>
      </c>
      <c r="E7" s="192"/>
      <c r="F7" s="192"/>
      <c r="G7" s="192"/>
      <c r="H7" s="192"/>
      <c r="I7" s="192"/>
      <c r="J7" s="192"/>
      <c r="K7" s="192"/>
      <c r="L7" s="192"/>
      <c r="M7" s="17"/>
      <c r="N7" s="17"/>
      <c r="O7" s="17"/>
      <c r="P7" s="17"/>
    </row>
    <row r="8" spans="1:16" x14ac:dyDescent="0.2">
      <c r="A8" s="23"/>
      <c r="B8" s="23"/>
      <c r="C8" s="4" t="s">
        <v>20</v>
      </c>
      <c r="D8" s="192" t="str">
        <f>'Kops a'!D9</f>
        <v>3-8/577</v>
      </c>
      <c r="E8" s="192"/>
      <c r="F8" s="192"/>
      <c r="G8" s="192"/>
      <c r="H8" s="192"/>
      <c r="I8" s="192"/>
      <c r="J8" s="192"/>
      <c r="K8" s="192"/>
      <c r="L8" s="192"/>
      <c r="M8" s="17"/>
      <c r="N8" s="17"/>
      <c r="O8" s="17"/>
      <c r="P8" s="17"/>
    </row>
    <row r="9" spans="1:16" ht="11.25" customHeight="1" x14ac:dyDescent="0.2">
      <c r="A9" s="180" t="s">
        <v>241</v>
      </c>
      <c r="B9" s="180"/>
      <c r="C9" s="180"/>
      <c r="D9" s="180"/>
      <c r="E9" s="180"/>
      <c r="F9" s="180"/>
      <c r="G9" s="31"/>
      <c r="H9" s="31"/>
      <c r="I9" s="31"/>
      <c r="J9" s="184" t="s">
        <v>39</v>
      </c>
      <c r="K9" s="184"/>
      <c r="L9" s="184"/>
      <c r="M9" s="184"/>
      <c r="N9" s="191">
        <f>P43</f>
        <v>0</v>
      </c>
      <c r="O9" s="191"/>
      <c r="P9" s="31"/>
    </row>
    <row r="10" spans="1:16" x14ac:dyDescent="0.2">
      <c r="A10" s="32"/>
      <c r="B10" s="33"/>
      <c r="C10" s="4"/>
      <c r="D10" s="23"/>
      <c r="E10" s="23"/>
      <c r="F10" s="23"/>
      <c r="G10" s="23"/>
      <c r="H10" s="23"/>
      <c r="I10" s="23"/>
      <c r="J10" s="23"/>
      <c r="K10" s="23"/>
      <c r="L10" s="29"/>
      <c r="M10" s="29"/>
      <c r="O10" s="94"/>
      <c r="P10" s="93" t="str">
        <f>A49</f>
        <v>Tāme sastādīta 2021.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49" t="s">
        <v>23</v>
      </c>
      <c r="B12" s="186" t="s">
        <v>40</v>
      </c>
      <c r="C12" s="182" t="s">
        <v>41</v>
      </c>
      <c r="D12" s="189" t="s">
        <v>42</v>
      </c>
      <c r="E12" s="193" t="s">
        <v>43</v>
      </c>
      <c r="F12" s="181" t="s">
        <v>44</v>
      </c>
      <c r="G12" s="182"/>
      <c r="H12" s="182"/>
      <c r="I12" s="182"/>
      <c r="J12" s="182"/>
      <c r="K12" s="183"/>
      <c r="L12" s="181" t="s">
        <v>45</v>
      </c>
      <c r="M12" s="182"/>
      <c r="N12" s="182"/>
      <c r="O12" s="182"/>
      <c r="P12" s="183"/>
    </row>
    <row r="13" spans="1:16" ht="126.75" customHeight="1" thickBot="1" x14ac:dyDescent="0.25">
      <c r="A13" s="185"/>
      <c r="B13" s="187"/>
      <c r="C13" s="188"/>
      <c r="D13" s="190"/>
      <c r="E13" s="194"/>
      <c r="F13" s="36" t="s">
        <v>46</v>
      </c>
      <c r="G13" s="37" t="s">
        <v>47</v>
      </c>
      <c r="H13" s="37" t="s">
        <v>48</v>
      </c>
      <c r="I13" s="37" t="s">
        <v>49</v>
      </c>
      <c r="J13" s="37" t="s">
        <v>50</v>
      </c>
      <c r="K13" s="63" t="s">
        <v>51</v>
      </c>
      <c r="L13" s="36" t="s">
        <v>46</v>
      </c>
      <c r="M13" s="37" t="s">
        <v>48</v>
      </c>
      <c r="N13" s="37" t="s">
        <v>49</v>
      </c>
      <c r="O13" s="37" t="s">
        <v>50</v>
      </c>
      <c r="P13" s="63" t="s">
        <v>51</v>
      </c>
    </row>
    <row r="14" spans="1:16" ht="22.5" x14ac:dyDescent="0.2">
      <c r="A14" s="64">
        <v>1</v>
      </c>
      <c r="B14" s="65"/>
      <c r="C14" s="66" t="s">
        <v>167</v>
      </c>
      <c r="D14" s="67" t="s">
        <v>168</v>
      </c>
      <c r="E14" s="70">
        <v>1</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v>2</v>
      </c>
      <c r="B15" s="39"/>
      <c r="C15" s="47" t="s">
        <v>209</v>
      </c>
      <c r="D15" s="25" t="s">
        <v>69</v>
      </c>
      <c r="E15" s="70">
        <v>132</v>
      </c>
      <c r="F15" s="71"/>
      <c r="G15" s="68"/>
      <c r="H15" s="48">
        <f t="shared" ref="H15:H41" si="0">ROUND(F15*G15,2)</f>
        <v>0</v>
      </c>
      <c r="I15" s="68"/>
      <c r="J15" s="68"/>
      <c r="K15" s="49">
        <f t="shared" ref="K15:K41" si="1">SUM(H15:J15)</f>
        <v>0</v>
      </c>
      <c r="L15" s="50">
        <f t="shared" ref="L15:L42" si="2">ROUND(E15*F15,2)</f>
        <v>0</v>
      </c>
      <c r="M15" s="48">
        <f t="shared" ref="M15:M41" si="3">ROUND(H15*E15,2)</f>
        <v>0</v>
      </c>
      <c r="N15" s="48">
        <f t="shared" ref="N15:N42" si="4">ROUND(I15*E15,2)</f>
        <v>0</v>
      </c>
      <c r="O15" s="48">
        <f t="shared" ref="O15:O42" si="5">ROUND(J15*E15,2)</f>
        <v>0</v>
      </c>
      <c r="P15" s="49">
        <f t="shared" ref="P15:P41" si="6">SUM(M15:O15)</f>
        <v>0</v>
      </c>
    </row>
    <row r="16" spans="1:16" x14ac:dyDescent="0.2">
      <c r="A16" s="64">
        <v>3</v>
      </c>
      <c r="B16" s="39"/>
      <c r="C16" s="47" t="s">
        <v>210</v>
      </c>
      <c r="D16" s="25" t="s">
        <v>69</v>
      </c>
      <c r="E16" s="70">
        <v>132</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4</v>
      </c>
      <c r="B17" s="39"/>
      <c r="C17" s="47" t="s">
        <v>211</v>
      </c>
      <c r="D17" s="25" t="s">
        <v>69</v>
      </c>
      <c r="E17" s="70">
        <v>138</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64">
        <v>5</v>
      </c>
      <c r="B18" s="39"/>
      <c r="C18" s="47" t="s">
        <v>169</v>
      </c>
      <c r="D18" s="25" t="s">
        <v>71</v>
      </c>
      <c r="E18" s="70">
        <v>276</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6</v>
      </c>
      <c r="B19" s="39"/>
      <c r="C19" s="47" t="s">
        <v>170</v>
      </c>
      <c r="D19" s="25" t="s">
        <v>71</v>
      </c>
      <c r="E19" s="70">
        <v>6</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64">
        <v>7</v>
      </c>
      <c r="B20" s="39"/>
      <c r="C20" s="47" t="s">
        <v>171</v>
      </c>
      <c r="D20" s="25" t="s">
        <v>71</v>
      </c>
      <c r="E20" s="70">
        <v>132</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33.75" x14ac:dyDescent="0.2">
      <c r="A21" s="38">
        <v>8</v>
      </c>
      <c r="B21" s="39"/>
      <c r="C21" s="47" t="s">
        <v>172</v>
      </c>
      <c r="D21" s="25" t="s">
        <v>71</v>
      </c>
      <c r="E21" s="70">
        <v>1</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64">
        <v>9</v>
      </c>
      <c r="B22" s="39"/>
      <c r="C22" s="47" t="s">
        <v>173</v>
      </c>
      <c r="D22" s="25" t="s">
        <v>174</v>
      </c>
      <c r="E22" s="70">
        <v>20</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10</v>
      </c>
      <c r="B23" s="39"/>
      <c r="C23" s="47" t="s">
        <v>175</v>
      </c>
      <c r="D23" s="25" t="s">
        <v>174</v>
      </c>
      <c r="E23" s="70">
        <v>50</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22.5" x14ac:dyDescent="0.2">
      <c r="A24" s="64">
        <v>11</v>
      </c>
      <c r="B24" s="39"/>
      <c r="C24" s="47" t="s">
        <v>176</v>
      </c>
      <c r="D24" s="25" t="s">
        <v>174</v>
      </c>
      <c r="E24" s="70">
        <v>30</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22.5" x14ac:dyDescent="0.2">
      <c r="A25" s="38">
        <v>12</v>
      </c>
      <c r="B25" s="39"/>
      <c r="C25" s="47" t="s">
        <v>177</v>
      </c>
      <c r="D25" s="25" t="s">
        <v>174</v>
      </c>
      <c r="E25" s="70">
        <v>30</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22.5" x14ac:dyDescent="0.2">
      <c r="A26" s="64">
        <v>13</v>
      </c>
      <c r="B26" s="39"/>
      <c r="C26" s="47" t="s">
        <v>178</v>
      </c>
      <c r="D26" s="25" t="s">
        <v>174</v>
      </c>
      <c r="E26" s="70">
        <v>120</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22.5" x14ac:dyDescent="0.2">
      <c r="A27" s="38">
        <v>14</v>
      </c>
      <c r="B27" s="39"/>
      <c r="C27" s="47" t="s">
        <v>179</v>
      </c>
      <c r="D27" s="25" t="s">
        <v>174</v>
      </c>
      <c r="E27" s="70">
        <v>180</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22.5" x14ac:dyDescent="0.2">
      <c r="A28" s="64">
        <v>15</v>
      </c>
      <c r="B28" s="39"/>
      <c r="C28" s="47" t="s">
        <v>180</v>
      </c>
      <c r="D28" s="25" t="s">
        <v>174</v>
      </c>
      <c r="E28" s="70">
        <v>20</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22.5" x14ac:dyDescent="0.2">
      <c r="A29" s="38">
        <v>16</v>
      </c>
      <c r="B29" s="39"/>
      <c r="C29" s="47" t="s">
        <v>181</v>
      </c>
      <c r="D29" s="25" t="s">
        <v>174</v>
      </c>
      <c r="E29" s="70">
        <v>30</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64">
        <v>17</v>
      </c>
      <c r="B30" s="39"/>
      <c r="C30" s="47" t="s">
        <v>182</v>
      </c>
      <c r="D30" s="25" t="s">
        <v>174</v>
      </c>
      <c r="E30" s="70">
        <v>320</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v>18</v>
      </c>
      <c r="B31" s="39"/>
      <c r="C31" s="47" t="s">
        <v>183</v>
      </c>
      <c r="D31" s="25" t="s">
        <v>174</v>
      </c>
      <c r="E31" s="70">
        <v>490</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64">
        <v>19</v>
      </c>
      <c r="B32" s="39"/>
      <c r="C32" s="47" t="s">
        <v>184</v>
      </c>
      <c r="D32" s="25" t="s">
        <v>71</v>
      </c>
      <c r="E32" s="70">
        <v>1</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v>20</v>
      </c>
      <c r="B33" s="39"/>
      <c r="C33" s="47" t="s">
        <v>185</v>
      </c>
      <c r="D33" s="25" t="s">
        <v>71</v>
      </c>
      <c r="E33" s="70">
        <v>1</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64">
        <v>21</v>
      </c>
      <c r="B34" s="39"/>
      <c r="C34" s="47" t="s">
        <v>186</v>
      </c>
      <c r="D34" s="25" t="s">
        <v>187</v>
      </c>
      <c r="E34" s="70">
        <v>300</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v>22</v>
      </c>
      <c r="B35" s="39"/>
      <c r="C35" s="47" t="s">
        <v>188</v>
      </c>
      <c r="D35" s="25" t="s">
        <v>69</v>
      </c>
      <c r="E35" s="70">
        <v>2</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64">
        <v>23</v>
      </c>
      <c r="B36" s="39"/>
      <c r="C36" s="47" t="s">
        <v>189</v>
      </c>
      <c r="D36" s="25" t="s">
        <v>69</v>
      </c>
      <c r="E36" s="70">
        <v>2</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24</v>
      </c>
      <c r="B37" s="39"/>
      <c r="C37" s="47" t="s">
        <v>190</v>
      </c>
      <c r="D37" s="25" t="s">
        <v>69</v>
      </c>
      <c r="E37" s="70">
        <v>2</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64">
        <v>25</v>
      </c>
      <c r="B38" s="39"/>
      <c r="C38" s="47" t="s">
        <v>191</v>
      </c>
      <c r="D38" s="25" t="s">
        <v>69</v>
      </c>
      <c r="E38" s="70">
        <v>105</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v>26</v>
      </c>
      <c r="B39" s="39"/>
      <c r="C39" s="47" t="s">
        <v>192</v>
      </c>
      <c r="D39" s="25" t="s">
        <v>69</v>
      </c>
      <c r="E39" s="70">
        <v>33</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64">
        <v>27</v>
      </c>
      <c r="B40" s="39"/>
      <c r="C40" s="47" t="s">
        <v>193</v>
      </c>
      <c r="D40" s="25" t="s">
        <v>69</v>
      </c>
      <c r="E40" s="70">
        <v>27</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v>28</v>
      </c>
      <c r="B41" s="39"/>
      <c r="C41" s="47" t="s">
        <v>194</v>
      </c>
      <c r="D41" s="25" t="s">
        <v>168</v>
      </c>
      <c r="E41" s="70">
        <v>1</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12" thickBot="1" x14ac:dyDescent="0.25">
      <c r="A42" s="64">
        <v>29</v>
      </c>
      <c r="B42" s="112"/>
      <c r="C42" s="113" t="s">
        <v>212</v>
      </c>
      <c r="D42" s="114" t="s">
        <v>213</v>
      </c>
      <c r="E42" s="115">
        <v>42</v>
      </c>
      <c r="F42" s="116"/>
      <c r="G42" s="117"/>
      <c r="H42" s="117"/>
      <c r="I42" s="117"/>
      <c r="J42" s="117"/>
      <c r="K42" s="118"/>
      <c r="L42" s="119">
        <f t="shared" si="2"/>
        <v>0</v>
      </c>
      <c r="M42" s="117"/>
      <c r="N42" s="117">
        <f t="shared" si="4"/>
        <v>0</v>
      </c>
      <c r="O42" s="117">
        <f t="shared" si="5"/>
        <v>0</v>
      </c>
      <c r="P42" s="118"/>
    </row>
    <row r="43" spans="1:16" ht="12" customHeight="1" thickBot="1" x14ac:dyDescent="0.25">
      <c r="A43" s="196" t="s">
        <v>238</v>
      </c>
      <c r="B43" s="197"/>
      <c r="C43" s="197"/>
      <c r="D43" s="197"/>
      <c r="E43" s="197"/>
      <c r="F43" s="197"/>
      <c r="G43" s="197"/>
      <c r="H43" s="197"/>
      <c r="I43" s="197"/>
      <c r="J43" s="197"/>
      <c r="K43" s="198"/>
      <c r="L43" s="72">
        <f>SUM(L14:L42)</f>
        <v>0</v>
      </c>
      <c r="M43" s="73">
        <f>SUM(M14:M41)</f>
        <v>0</v>
      </c>
      <c r="N43" s="73">
        <f>SUM(N14:N42)</f>
        <v>0</v>
      </c>
      <c r="O43" s="73">
        <f>SUM(O14:O42)</f>
        <v>0</v>
      </c>
      <c r="P43" s="74">
        <f>SUM(P14:P41)</f>
        <v>0</v>
      </c>
    </row>
    <row r="44" spans="1:16" x14ac:dyDescent="0.2">
      <c r="A44" s="17"/>
      <c r="B44" s="17"/>
      <c r="C44" s="17"/>
      <c r="D44" s="17"/>
      <c r="E44" s="17"/>
      <c r="F44" s="17"/>
      <c r="G44" s="17"/>
      <c r="H44" s="17"/>
      <c r="I44" s="17"/>
      <c r="J44" s="17"/>
      <c r="K44" s="17"/>
      <c r="L44" s="17"/>
      <c r="M44" s="17"/>
      <c r="N44" s="17"/>
      <c r="O44" s="17"/>
      <c r="P44" s="17"/>
    </row>
    <row r="45" spans="1:16" x14ac:dyDescent="0.2">
      <c r="A45" s="17"/>
      <c r="B45" s="17"/>
      <c r="C45" s="17"/>
      <c r="D45" s="17"/>
      <c r="E45" s="17"/>
      <c r="F45" s="17"/>
      <c r="G45" s="17"/>
      <c r="H45" s="17"/>
      <c r="I45" s="17"/>
      <c r="J45" s="17"/>
      <c r="K45" s="17"/>
      <c r="L45" s="17"/>
      <c r="M45" s="17"/>
      <c r="N45" s="17"/>
      <c r="O45" s="17"/>
      <c r="P45" s="17"/>
    </row>
    <row r="46" spans="1:16" x14ac:dyDescent="0.2">
      <c r="A46" s="1" t="s">
        <v>14</v>
      </c>
      <c r="B46" s="17"/>
      <c r="C46" s="195">
        <f>'Kops a'!C30:H30</f>
        <v>0</v>
      </c>
      <c r="D46" s="195"/>
      <c r="E46" s="195"/>
      <c r="F46" s="195"/>
      <c r="G46" s="195"/>
      <c r="H46" s="195"/>
      <c r="I46" s="17"/>
      <c r="J46" s="17"/>
      <c r="K46" s="17"/>
      <c r="L46" s="17"/>
      <c r="M46" s="17"/>
      <c r="N46" s="17"/>
      <c r="O46" s="17"/>
      <c r="P46" s="17"/>
    </row>
    <row r="47" spans="1:16" x14ac:dyDescent="0.2">
      <c r="A47" s="17"/>
      <c r="B47" s="17"/>
      <c r="C47" s="131" t="s">
        <v>15</v>
      </c>
      <c r="D47" s="131"/>
      <c r="E47" s="131"/>
      <c r="F47" s="131"/>
      <c r="G47" s="131"/>
      <c r="H47" s="131"/>
      <c r="I47" s="17"/>
      <c r="J47" s="17"/>
      <c r="K47" s="17"/>
      <c r="L47" s="17"/>
      <c r="M47" s="17"/>
      <c r="N47" s="17"/>
      <c r="O47" s="17"/>
      <c r="P47" s="17"/>
    </row>
    <row r="48" spans="1:16" x14ac:dyDescent="0.2">
      <c r="A48" s="17"/>
      <c r="B48" s="17"/>
      <c r="C48" s="17"/>
      <c r="D48" s="17"/>
      <c r="E48" s="17"/>
      <c r="F48" s="17"/>
      <c r="G48" s="17"/>
      <c r="H48" s="17"/>
      <c r="I48" s="17"/>
      <c r="J48" s="17"/>
      <c r="K48" s="17"/>
      <c r="L48" s="17"/>
      <c r="M48" s="17"/>
      <c r="N48" s="17"/>
      <c r="O48" s="17"/>
      <c r="P48" s="17"/>
    </row>
    <row r="49" spans="1:16" x14ac:dyDescent="0.2">
      <c r="A49" s="91" t="str">
        <f>'Kops a'!A33</f>
        <v>Tāme sastādīta 2021. gada __. _________</v>
      </c>
      <c r="B49" s="92"/>
      <c r="C49" s="92"/>
      <c r="D49" s="92"/>
      <c r="E49" s="17"/>
      <c r="F49" s="17"/>
      <c r="G49" s="17"/>
      <c r="H49" s="17"/>
      <c r="I49" s="17"/>
      <c r="J49" s="17"/>
      <c r="K49" s="17"/>
      <c r="L49" s="17"/>
      <c r="M49" s="17"/>
      <c r="N49" s="17"/>
      <c r="O49" s="17"/>
      <c r="P49" s="17"/>
    </row>
    <row r="50" spans="1:16" x14ac:dyDescent="0.2">
      <c r="A50" s="17"/>
      <c r="B50" s="17"/>
      <c r="C50" s="17"/>
      <c r="D50" s="17"/>
      <c r="E50" s="17"/>
      <c r="F50" s="17"/>
      <c r="G50" s="17"/>
      <c r="H50" s="17"/>
      <c r="I50" s="17"/>
      <c r="J50" s="17"/>
      <c r="K50" s="17"/>
      <c r="L50" s="17"/>
      <c r="M50" s="17"/>
      <c r="N50" s="17"/>
      <c r="O50" s="17"/>
      <c r="P50" s="17"/>
    </row>
    <row r="51" spans="1:16" x14ac:dyDescent="0.2">
      <c r="A51" s="1" t="s">
        <v>37</v>
      </c>
      <c r="B51" s="17"/>
      <c r="C51" s="195">
        <f>'Kops a'!C35:H35</f>
        <v>0</v>
      </c>
      <c r="D51" s="195"/>
      <c r="E51" s="195"/>
      <c r="F51" s="195"/>
      <c r="G51" s="195"/>
      <c r="H51" s="195"/>
      <c r="I51" s="17"/>
      <c r="J51" s="17"/>
      <c r="K51" s="17"/>
      <c r="L51" s="17"/>
      <c r="M51" s="17"/>
      <c r="N51" s="17"/>
      <c r="O51" s="17"/>
      <c r="P51" s="17"/>
    </row>
    <row r="52" spans="1:16" x14ac:dyDescent="0.2">
      <c r="A52" s="17"/>
      <c r="B52" s="17"/>
      <c r="C52" s="131" t="s">
        <v>15</v>
      </c>
      <c r="D52" s="131"/>
      <c r="E52" s="131"/>
      <c r="F52" s="131"/>
      <c r="G52" s="131"/>
      <c r="H52" s="131"/>
      <c r="I52" s="17"/>
      <c r="J52" s="17"/>
      <c r="K52" s="17"/>
      <c r="L52" s="17"/>
      <c r="M52" s="17"/>
      <c r="N52" s="17"/>
      <c r="O52" s="17"/>
      <c r="P52" s="17"/>
    </row>
    <row r="53" spans="1:16" x14ac:dyDescent="0.2">
      <c r="A53" s="17"/>
      <c r="B53" s="17"/>
      <c r="C53" s="17"/>
      <c r="D53" s="17"/>
      <c r="E53" s="17"/>
      <c r="F53" s="17"/>
      <c r="G53" s="17"/>
      <c r="H53" s="17"/>
      <c r="I53" s="17"/>
      <c r="J53" s="17"/>
      <c r="K53" s="17"/>
      <c r="L53" s="17"/>
      <c r="M53" s="17"/>
      <c r="N53" s="17"/>
      <c r="O53" s="17"/>
      <c r="P53" s="17"/>
    </row>
    <row r="54" spans="1:16" x14ac:dyDescent="0.2">
      <c r="A54" s="91" t="s">
        <v>54</v>
      </c>
      <c r="B54" s="92"/>
      <c r="C54" s="96">
        <f>'Kops a'!C38</f>
        <v>0</v>
      </c>
      <c r="D54" s="51"/>
      <c r="E54" s="17"/>
      <c r="F54" s="17"/>
      <c r="G54" s="17"/>
      <c r="H54" s="17"/>
      <c r="I54" s="17"/>
      <c r="J54" s="17"/>
      <c r="K54" s="17"/>
      <c r="L54" s="17"/>
      <c r="M54" s="17"/>
      <c r="N54" s="17"/>
      <c r="O54" s="17"/>
      <c r="P54" s="17"/>
    </row>
    <row r="55" spans="1:16" x14ac:dyDescent="0.2">
      <c r="A55" s="17"/>
      <c r="B55" s="17"/>
      <c r="C55" s="17"/>
      <c r="D55" s="17"/>
      <c r="E55" s="17"/>
      <c r="F55" s="17"/>
      <c r="G55" s="17"/>
      <c r="H55" s="17"/>
      <c r="I55" s="17"/>
      <c r="J55" s="17"/>
      <c r="K55" s="17"/>
      <c r="L55" s="17"/>
      <c r="M55" s="17"/>
      <c r="N55" s="17"/>
      <c r="O55" s="17"/>
      <c r="P55" s="17"/>
    </row>
    <row r="56" spans="1:16" ht="12" x14ac:dyDescent="0.2">
      <c r="B56" s="101" t="s">
        <v>62</v>
      </c>
      <c r="C56" s="102"/>
      <c r="D56" s="103"/>
      <c r="E56" s="103"/>
      <c r="F56" s="104"/>
      <c r="G56" s="105"/>
      <c r="H56" s="104"/>
      <c r="I56" s="106"/>
      <c r="J56" s="106"/>
      <c r="K56" s="107"/>
      <c r="L56" s="108"/>
      <c r="M56" s="108"/>
      <c r="N56" s="108"/>
      <c r="O56" s="108"/>
      <c r="P56" s="108"/>
    </row>
    <row r="57" spans="1:16" ht="12" x14ac:dyDescent="0.2">
      <c r="B57" s="177" t="s">
        <v>63</v>
      </c>
      <c r="C57" s="177"/>
      <c r="D57" s="177"/>
      <c r="E57" s="177"/>
      <c r="F57" s="177"/>
      <c r="G57" s="177"/>
      <c r="H57" s="177"/>
      <c r="I57" s="177"/>
      <c r="J57" s="177"/>
      <c r="K57" s="177"/>
      <c r="L57" s="177"/>
      <c r="M57" s="177"/>
      <c r="N57" s="177"/>
      <c r="O57" s="177"/>
      <c r="P57" s="177"/>
    </row>
    <row r="58" spans="1:16" ht="12" x14ac:dyDescent="0.2">
      <c r="B58" s="177" t="s">
        <v>64</v>
      </c>
      <c r="C58" s="177"/>
      <c r="D58" s="177"/>
      <c r="E58" s="177"/>
      <c r="F58" s="177"/>
      <c r="G58" s="177"/>
      <c r="H58" s="177"/>
      <c r="I58" s="177"/>
      <c r="J58" s="177"/>
      <c r="K58" s="177"/>
      <c r="L58" s="177"/>
      <c r="M58" s="177"/>
      <c r="N58" s="177"/>
      <c r="O58" s="177"/>
      <c r="P58" s="177"/>
    </row>
  </sheetData>
  <mergeCells count="24">
    <mergeCell ref="C46:H46"/>
    <mergeCell ref="C47:H47"/>
    <mergeCell ref="C51:H51"/>
    <mergeCell ref="A12:A13"/>
    <mergeCell ref="B12:B13"/>
    <mergeCell ref="C12:C13"/>
    <mergeCell ref="D12:D13"/>
    <mergeCell ref="E12:E13"/>
    <mergeCell ref="B57:P57"/>
    <mergeCell ref="B58:P58"/>
    <mergeCell ref="C2:I2"/>
    <mergeCell ref="C3:I3"/>
    <mergeCell ref="D5:L5"/>
    <mergeCell ref="D6:L6"/>
    <mergeCell ref="D7:L7"/>
    <mergeCell ref="N9:O9"/>
    <mergeCell ref="L12:P12"/>
    <mergeCell ref="C52:H52"/>
    <mergeCell ref="C4:I4"/>
    <mergeCell ref="F12:K12"/>
    <mergeCell ref="A9:F9"/>
    <mergeCell ref="J9:M9"/>
    <mergeCell ref="D8:L8"/>
    <mergeCell ref="A43:K43"/>
  </mergeCells>
  <conditionalFormatting sqref="A15 I15:J42 B15:G42 A17 A19 A21 A23 A25 A27 A29 A31 A33 A35 A37 A39 A41">
    <cfRule type="cellIs" dxfId="18" priority="29" operator="equal">
      <formula>0</formula>
    </cfRule>
  </conditionalFormatting>
  <conditionalFormatting sqref="N9:O9 H14:H42 K14:P42">
    <cfRule type="cellIs" dxfId="17" priority="28" operator="equal">
      <formula>0</formula>
    </cfRule>
  </conditionalFormatting>
  <conditionalFormatting sqref="A9:F9">
    <cfRule type="containsText" dxfId="16" priority="2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 priority="25" operator="equal">
      <formula>0</formula>
    </cfRule>
  </conditionalFormatting>
  <conditionalFormatting sqref="O10">
    <cfRule type="cellIs" dxfId="14" priority="24" operator="equal">
      <formula>"20__. gada __. _________"</formula>
    </cfRule>
  </conditionalFormatting>
  <conditionalFormatting sqref="L43:P43">
    <cfRule type="cellIs" dxfId="13" priority="18" operator="equal">
      <formula>0</formula>
    </cfRule>
  </conditionalFormatting>
  <conditionalFormatting sqref="C4:I4">
    <cfRule type="cellIs" dxfId="12" priority="17" operator="equal">
      <formula>0</formula>
    </cfRule>
  </conditionalFormatting>
  <conditionalFormatting sqref="D5:L8">
    <cfRule type="cellIs" dxfId="11" priority="13" operator="equal">
      <formula>0</formula>
    </cfRule>
  </conditionalFormatting>
  <conditionalFormatting sqref="A14:B14 D14:G14 A16 A18 A20 A22 A24 A26 A28 A30 A32 A34 A36 A38 A40 A42">
    <cfRule type="cellIs" dxfId="10" priority="12" operator="equal">
      <formula>0</formula>
    </cfRule>
  </conditionalFormatting>
  <conditionalFormatting sqref="C14">
    <cfRule type="cellIs" dxfId="9" priority="11" operator="equal">
      <formula>0</formula>
    </cfRule>
  </conditionalFormatting>
  <conditionalFormatting sqref="I14:J14">
    <cfRule type="cellIs" dxfId="8" priority="10" operator="equal">
      <formula>0</formula>
    </cfRule>
  </conditionalFormatting>
  <conditionalFormatting sqref="P10">
    <cfRule type="cellIs" dxfId="7" priority="9" operator="equal">
      <formula>"20__. gada __. _________"</formula>
    </cfRule>
  </conditionalFormatting>
  <conditionalFormatting sqref="C51:H51">
    <cfRule type="cellIs" dxfId="6" priority="6" operator="equal">
      <formula>0</formula>
    </cfRule>
  </conditionalFormatting>
  <conditionalFormatting sqref="C46:H46">
    <cfRule type="cellIs" dxfId="5" priority="5" operator="equal">
      <formula>0</formula>
    </cfRule>
  </conditionalFormatting>
  <conditionalFormatting sqref="C51:H51 C54 C46:H46">
    <cfRule type="cellIs" dxfId="4" priority="4" operator="equal">
      <formula>0</formula>
    </cfRule>
  </conditionalFormatting>
  <conditionalFormatting sqref="D1">
    <cfRule type="cellIs" dxfId="3" priority="3" operator="equal">
      <formula>0</formula>
    </cfRule>
  </conditionalFormatting>
  <conditionalFormatting sqref="A43:K43">
    <cfRule type="containsText" dxfId="2" priority="1" operator="containsText" text="Tiešās izmaksas kopā, t. sk. darba devēja sociālais nodoklis __.__% ">
      <formula>NOT(ISERROR(SEARCH("Tiešās izmaksas kopā, t. sk. darba devēja sociālais nodoklis __.__% ",A43)))</formula>
    </cfRule>
  </conditionalFormatting>
  <pageMargins left="0.7" right="0.7" top="0.75" bottom="0.75" header="0.3" footer="0.3"/>
  <pageSetup paperSize="9" scale="93"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8" operator="containsText" id="{36249DFF-DD18-40B1-AB61-D280DA74812E}">
            <xm:f>NOT(ISERROR(SEARCH("Tāme sastādīta ____. gada ___. ______________",A49)))</xm:f>
            <xm:f>"Tāme sastādīta ____. gada ___. ______________"</xm:f>
            <x14:dxf>
              <font>
                <color auto="1"/>
              </font>
              <fill>
                <patternFill>
                  <bgColor rgb="FFC6EFCE"/>
                </patternFill>
              </fill>
            </x14:dxf>
          </x14:cfRule>
          <xm:sqref>A49</xm:sqref>
        </x14:conditionalFormatting>
        <x14:conditionalFormatting xmlns:xm="http://schemas.microsoft.com/office/excel/2006/main">
          <x14:cfRule type="containsText" priority="7" operator="containsText" id="{708D048F-4463-4EB3-AF79-B8653AFFB42B}">
            <xm:f>NOT(ISERROR(SEARCH("Sertifikāta Nr. _________________________________",A54)))</xm:f>
            <xm:f>"Sertifikāta Nr. _________________________________"</xm:f>
            <x14:dxf>
              <font>
                <color auto="1"/>
              </font>
              <fill>
                <patternFill>
                  <bgColor rgb="FFC6EFCE"/>
                </patternFill>
              </fill>
            </x14:dxf>
          </x14:cfRule>
          <xm:sqref>A54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8</vt:i4>
      </vt:variant>
    </vt:vector>
  </HeadingPairs>
  <TitlesOfParts>
    <vt:vector size="8" baseType="lpstr">
      <vt:lpstr>Kopt a</vt:lpstr>
      <vt:lpstr>Kops a</vt:lpstr>
      <vt:lpstr>1a</vt:lpstr>
      <vt:lpstr>2a</vt:lpstr>
      <vt:lpstr>3a</vt:lpstr>
      <vt:lpstr>4a</vt:lpstr>
      <vt:lpstr>5a</vt:lpstr>
      <vt:lpstr>6a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2020-10-12T07:33:50Z</cp:lastPrinted>
  <dcterms:created xsi:type="dcterms:W3CDTF">2019-03-11T11:42:22Z</dcterms:created>
  <dcterms:modified xsi:type="dcterms:W3CDTF">2021-04-28T07:45:02Z</dcterms:modified>
</cp:coreProperties>
</file>