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comments4.xml" ContentType="application/vnd.openxmlformats-officedocument.spreadsheetml.comments+xml"/>
  <Override PartName="/xl/threadedComments/threadedComment2.xml" ContentType="application/vnd.ms-excel.threaded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88_Darza_3 2\"/>
    </mc:Choice>
  </mc:AlternateContent>
  <xr:revisionPtr revIDLastSave="0" documentId="13_ncr:1_{AA16C136-D88F-478D-887F-33E431CF4F0B}" xr6:coauthVersionLast="46" xr6:coauthVersionMax="46" xr10:uidLastSave="{00000000-0000-0000-0000-000000000000}"/>
  <bookViews>
    <workbookView xWindow="345" yWindow="1005" windowWidth="21015" windowHeight="14385" tabRatio="846" activeTab="7" xr2:uid="{5D9A5C31-EB66-4807-93B2-F9DF804BDB8A}"/>
  </bookViews>
  <sheets>
    <sheet name="Kopt a" sheetId="1" r:id="rId1"/>
    <sheet name="Kops a" sheetId="2" r:id="rId2"/>
    <sheet name="1a" sheetId="3" r:id="rId3"/>
    <sheet name="2a" sheetId="4" r:id="rId4"/>
    <sheet name="3a" sheetId="5" r:id="rId5"/>
    <sheet name="4a" sheetId="6" r:id="rId6"/>
    <sheet name="5a" sheetId="8" r:id="rId7"/>
    <sheet name="6a" sheetId="9"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2" l="1"/>
  <c r="K32" i="5" l="1"/>
  <c r="L32" i="5"/>
  <c r="M32" i="5"/>
  <c r="N32" i="5"/>
  <c r="O32" i="5"/>
  <c r="P32" i="5"/>
  <c r="O16" i="9"/>
  <c r="O17" i="9"/>
  <c r="O18" i="9"/>
  <c r="O19" i="9"/>
  <c r="O20" i="9"/>
  <c r="O21" i="9"/>
  <c r="O22" i="9"/>
  <c r="O23" i="9"/>
  <c r="O24" i="9"/>
  <c r="O25" i="9"/>
  <c r="O26" i="9"/>
  <c r="O27" i="9"/>
  <c r="O28" i="9"/>
  <c r="O29" i="9"/>
  <c r="O30" i="9"/>
  <c r="O31" i="9"/>
  <c r="O32" i="9"/>
  <c r="O33" i="9"/>
  <c r="O34" i="9"/>
  <c r="O35" i="9"/>
  <c r="O36" i="9"/>
  <c r="O37" i="9"/>
  <c r="N16" i="9"/>
  <c r="N17" i="9"/>
  <c r="N18" i="9"/>
  <c r="N19" i="9"/>
  <c r="N20" i="9"/>
  <c r="N21" i="9"/>
  <c r="N22" i="9"/>
  <c r="N23" i="9"/>
  <c r="N24" i="9"/>
  <c r="N25" i="9"/>
  <c r="N26" i="9"/>
  <c r="N27" i="9"/>
  <c r="N28" i="9"/>
  <c r="N29" i="9"/>
  <c r="N30" i="9"/>
  <c r="N31" i="9"/>
  <c r="N32" i="9"/>
  <c r="N33" i="9"/>
  <c r="N34" i="9"/>
  <c r="N35" i="9"/>
  <c r="N36" i="9"/>
  <c r="N37" i="9"/>
  <c r="M16" i="9"/>
  <c r="P16" i="9" s="1"/>
  <c r="M17" i="9"/>
  <c r="P17" i="9" s="1"/>
  <c r="M18" i="9"/>
  <c r="P18" i="9" s="1"/>
  <c r="M19" i="9"/>
  <c r="P19" i="9" s="1"/>
  <c r="M20" i="9"/>
  <c r="P20" i="9" s="1"/>
  <c r="M21" i="9"/>
  <c r="P21" i="9" s="1"/>
  <c r="M22" i="9"/>
  <c r="P22" i="9" s="1"/>
  <c r="M23" i="9"/>
  <c r="P23" i="9" s="1"/>
  <c r="M24" i="9"/>
  <c r="P24" i="9" s="1"/>
  <c r="M25" i="9"/>
  <c r="P25" i="9" s="1"/>
  <c r="M26" i="9"/>
  <c r="P26" i="9" s="1"/>
  <c r="M27" i="9"/>
  <c r="P27" i="9" s="1"/>
  <c r="M28" i="9"/>
  <c r="P28" i="9" s="1"/>
  <c r="M29" i="9"/>
  <c r="P29" i="9" s="1"/>
  <c r="M30" i="9"/>
  <c r="P30" i="9" s="1"/>
  <c r="M31" i="9"/>
  <c r="P31" i="9" s="1"/>
  <c r="M32" i="9"/>
  <c r="P32" i="9" s="1"/>
  <c r="M33" i="9"/>
  <c r="P33" i="9" s="1"/>
  <c r="M34" i="9"/>
  <c r="P34" i="9" s="1"/>
  <c r="M35" i="9"/>
  <c r="P35" i="9" s="1"/>
  <c r="M36" i="9"/>
  <c r="P36" i="9" s="1"/>
  <c r="M37" i="9"/>
  <c r="P37" i="9" s="1"/>
  <c r="L16" i="9"/>
  <c r="L17" i="9"/>
  <c r="L18" i="9"/>
  <c r="L19" i="9"/>
  <c r="L20" i="9"/>
  <c r="L21" i="9"/>
  <c r="L22" i="9"/>
  <c r="L23" i="9"/>
  <c r="L24" i="9"/>
  <c r="L25" i="9"/>
  <c r="L26" i="9"/>
  <c r="L27" i="9"/>
  <c r="L28" i="9"/>
  <c r="L29" i="9"/>
  <c r="L30" i="9"/>
  <c r="L31" i="9"/>
  <c r="L32" i="9"/>
  <c r="L33" i="9"/>
  <c r="L34" i="9"/>
  <c r="L35" i="9"/>
  <c r="L36" i="9"/>
  <c r="L37" i="9"/>
  <c r="K16" i="9"/>
  <c r="K17" i="9"/>
  <c r="K18" i="9"/>
  <c r="K19" i="9"/>
  <c r="K20" i="9"/>
  <c r="K21" i="9"/>
  <c r="K22" i="9"/>
  <c r="K23" i="9"/>
  <c r="K24" i="9"/>
  <c r="K25" i="9"/>
  <c r="K26" i="9"/>
  <c r="K27" i="9"/>
  <c r="K28" i="9"/>
  <c r="K29" i="9"/>
  <c r="K30" i="9"/>
  <c r="K31" i="9"/>
  <c r="K32" i="9"/>
  <c r="K33" i="9"/>
  <c r="K34" i="9"/>
  <c r="K35" i="9"/>
  <c r="K36" i="9"/>
  <c r="K37" i="9"/>
  <c r="O15" i="8"/>
  <c r="O16" i="8"/>
  <c r="O17" i="8"/>
  <c r="O18" i="8"/>
  <c r="O19" i="8"/>
  <c r="O20" i="8"/>
  <c r="O21" i="8"/>
  <c r="O22" i="8"/>
  <c r="O23" i="8"/>
  <c r="O24" i="8"/>
  <c r="O25" i="8"/>
  <c r="O26" i="8"/>
  <c r="O27" i="8"/>
  <c r="N15" i="8"/>
  <c r="N16" i="8"/>
  <c r="N17" i="8"/>
  <c r="N18" i="8"/>
  <c r="N19" i="8"/>
  <c r="N20" i="8"/>
  <c r="N21" i="8"/>
  <c r="N22" i="8"/>
  <c r="N23" i="8"/>
  <c r="N24" i="8"/>
  <c r="N25" i="8"/>
  <c r="N26" i="8"/>
  <c r="N27" i="8"/>
  <c r="M15" i="8"/>
  <c r="P15" i="8" s="1"/>
  <c r="M16" i="8"/>
  <c r="P16" i="8" s="1"/>
  <c r="M17" i="8"/>
  <c r="P17" i="8" s="1"/>
  <c r="M18" i="8"/>
  <c r="P18" i="8" s="1"/>
  <c r="M19" i="8"/>
  <c r="P19" i="8" s="1"/>
  <c r="M20" i="8"/>
  <c r="P20" i="8" s="1"/>
  <c r="M21" i="8"/>
  <c r="P21" i="8" s="1"/>
  <c r="M22" i="8"/>
  <c r="P22" i="8" s="1"/>
  <c r="M23" i="8"/>
  <c r="P23" i="8" s="1"/>
  <c r="M24" i="8"/>
  <c r="P24" i="8" s="1"/>
  <c r="M25" i="8"/>
  <c r="P25" i="8" s="1"/>
  <c r="M26" i="8"/>
  <c r="P26" i="8" s="1"/>
  <c r="M27" i="8"/>
  <c r="P27" i="8" s="1"/>
  <c r="L15" i="8"/>
  <c r="L16" i="8"/>
  <c r="L17" i="8"/>
  <c r="L18" i="8"/>
  <c r="L19" i="8"/>
  <c r="L20" i="8"/>
  <c r="L21" i="8"/>
  <c r="L22" i="8"/>
  <c r="L23" i="8"/>
  <c r="L24" i="8"/>
  <c r="L25" i="8"/>
  <c r="L26" i="8"/>
  <c r="L27" i="8"/>
  <c r="O15" i="6"/>
  <c r="O16" i="6"/>
  <c r="O17" i="6"/>
  <c r="O18" i="6"/>
  <c r="O19" i="6"/>
  <c r="O20" i="6"/>
  <c r="O21" i="6"/>
  <c r="O22" i="6"/>
  <c r="O23" i="6"/>
  <c r="O24" i="6"/>
  <c r="O25" i="6"/>
  <c r="O26" i="6"/>
  <c r="O27" i="6"/>
  <c r="O28" i="6"/>
  <c r="O29" i="6"/>
  <c r="O30" i="6"/>
  <c r="O31" i="6"/>
  <c r="O32" i="6"/>
  <c r="O35" i="6"/>
  <c r="O36" i="6"/>
  <c r="O40" i="6"/>
  <c r="O41" i="6"/>
  <c r="O42" i="6"/>
  <c r="N15" i="6"/>
  <c r="N16" i="6"/>
  <c r="N17" i="6"/>
  <c r="N18" i="6"/>
  <c r="N19" i="6"/>
  <c r="N20" i="6"/>
  <c r="N21" i="6"/>
  <c r="N22" i="6"/>
  <c r="N23" i="6"/>
  <c r="N24" i="6"/>
  <c r="N25" i="6"/>
  <c r="N26" i="6"/>
  <c r="N27" i="6"/>
  <c r="N28" i="6"/>
  <c r="N29" i="6"/>
  <c r="N30" i="6"/>
  <c r="N31" i="6"/>
  <c r="N32" i="6"/>
  <c r="N35" i="6"/>
  <c r="N36" i="6"/>
  <c r="N40" i="6"/>
  <c r="N41" i="6"/>
  <c r="N42" i="6"/>
  <c r="M16" i="6"/>
  <c r="P16" i="6" s="1"/>
  <c r="M17" i="6"/>
  <c r="P17" i="6" s="1"/>
  <c r="M18" i="6"/>
  <c r="P18" i="6" s="1"/>
  <c r="M19" i="6"/>
  <c r="P19" i="6" s="1"/>
  <c r="M20" i="6"/>
  <c r="P20" i="6" s="1"/>
  <c r="M21" i="6"/>
  <c r="P21" i="6" s="1"/>
  <c r="M22" i="6"/>
  <c r="P22" i="6" s="1"/>
  <c r="M23" i="6"/>
  <c r="P23" i="6" s="1"/>
  <c r="M24" i="6"/>
  <c r="P24" i="6" s="1"/>
  <c r="M25" i="6"/>
  <c r="P25" i="6" s="1"/>
  <c r="M26" i="6"/>
  <c r="P26" i="6" s="1"/>
  <c r="M27" i="6"/>
  <c r="P27" i="6" s="1"/>
  <c r="M28" i="6"/>
  <c r="P28" i="6" s="1"/>
  <c r="M29" i="6"/>
  <c r="P29" i="6" s="1"/>
  <c r="M30" i="6"/>
  <c r="P30" i="6" s="1"/>
  <c r="K16" i="6"/>
  <c r="K17" i="6"/>
  <c r="K18" i="6"/>
  <c r="K19" i="6"/>
  <c r="K20" i="6"/>
  <c r="K21" i="6"/>
  <c r="K22" i="6"/>
  <c r="K23" i="6"/>
  <c r="K24" i="6"/>
  <c r="K25" i="6"/>
  <c r="K26" i="6"/>
  <c r="K27" i="6"/>
  <c r="K28" i="6"/>
  <c r="K29" i="6"/>
  <c r="K30" i="6"/>
  <c r="L16" i="6"/>
  <c r="L17" i="6"/>
  <c r="L18" i="6"/>
  <c r="L19" i="6"/>
  <c r="L20" i="6"/>
  <c r="L21" i="6"/>
  <c r="L22" i="6"/>
  <c r="L23" i="6"/>
  <c r="L24" i="6"/>
  <c r="L25" i="6"/>
  <c r="L26" i="6"/>
  <c r="L27" i="6"/>
  <c r="L28" i="6"/>
  <c r="L29" i="6"/>
  <c r="L30" i="6"/>
  <c r="L31" i="6"/>
  <c r="L32" i="6"/>
  <c r="L35" i="6"/>
  <c r="L36" i="6"/>
  <c r="L40" i="6"/>
  <c r="L41" i="6"/>
  <c r="L42" i="6"/>
  <c r="O16" i="5"/>
  <c r="O17" i="5"/>
  <c r="O18" i="5"/>
  <c r="O19" i="5"/>
  <c r="O20" i="5"/>
  <c r="O21" i="5"/>
  <c r="O22" i="5"/>
  <c r="O23" i="5"/>
  <c r="O24" i="5"/>
  <c r="O25" i="5"/>
  <c r="O26" i="5"/>
  <c r="O27" i="5"/>
  <c r="O28" i="5"/>
  <c r="O29" i="5"/>
  <c r="O30" i="5"/>
  <c r="O31" i="5"/>
  <c r="O33" i="5"/>
  <c r="O34" i="5"/>
  <c r="O35" i="5"/>
  <c r="O36" i="5"/>
  <c r="O37" i="5"/>
  <c r="O38" i="5"/>
  <c r="O39" i="5"/>
  <c r="O40" i="5"/>
  <c r="N16" i="5"/>
  <c r="N17" i="5"/>
  <c r="N18" i="5"/>
  <c r="N19" i="5"/>
  <c r="N20" i="5"/>
  <c r="N21" i="5"/>
  <c r="N22" i="5"/>
  <c r="N23" i="5"/>
  <c r="N24" i="5"/>
  <c r="N25" i="5"/>
  <c r="N26" i="5"/>
  <c r="N27" i="5"/>
  <c r="N28" i="5"/>
  <c r="N29" i="5"/>
  <c r="N30" i="5"/>
  <c r="N31" i="5"/>
  <c r="N33" i="5"/>
  <c r="N34" i="5"/>
  <c r="N35" i="5"/>
  <c r="N36" i="5"/>
  <c r="N37" i="5"/>
  <c r="N38" i="5"/>
  <c r="N39" i="5"/>
  <c r="N40" i="5"/>
  <c r="M17" i="5"/>
  <c r="P17" i="5" s="1"/>
  <c r="M18" i="5"/>
  <c r="P18" i="5" s="1"/>
  <c r="M19" i="5"/>
  <c r="P19" i="5" s="1"/>
  <c r="M20" i="5"/>
  <c r="P20" i="5" s="1"/>
  <c r="M21" i="5"/>
  <c r="P21" i="5" s="1"/>
  <c r="M22" i="5"/>
  <c r="P22" i="5" s="1"/>
  <c r="M23" i="5"/>
  <c r="P23" i="5" s="1"/>
  <c r="M24" i="5"/>
  <c r="P24" i="5" s="1"/>
  <c r="M25" i="5"/>
  <c r="P25" i="5" s="1"/>
  <c r="M26" i="5"/>
  <c r="P26" i="5" s="1"/>
  <c r="M27" i="5"/>
  <c r="P27" i="5" s="1"/>
  <c r="M28" i="5"/>
  <c r="P28" i="5" s="1"/>
  <c r="M29" i="5"/>
  <c r="P29" i="5" s="1"/>
  <c r="M30" i="5"/>
  <c r="P30" i="5" s="1"/>
  <c r="M31" i="5"/>
  <c r="P31" i="5" s="1"/>
  <c r="M33" i="5"/>
  <c r="P33" i="5" s="1"/>
  <c r="M34" i="5"/>
  <c r="P34" i="5" s="1"/>
  <c r="M35" i="5"/>
  <c r="P35" i="5" s="1"/>
  <c r="M36" i="5"/>
  <c r="P36" i="5" s="1"/>
  <c r="M37" i="5"/>
  <c r="P37" i="5" s="1"/>
  <c r="M38" i="5"/>
  <c r="P38" i="5" s="1"/>
  <c r="M39" i="5"/>
  <c r="P39" i="5" s="1"/>
  <c r="M40" i="5"/>
  <c r="P40" i="5" s="1"/>
  <c r="L16" i="5"/>
  <c r="L17" i="5"/>
  <c r="L18" i="5"/>
  <c r="L19" i="5"/>
  <c r="L20" i="5"/>
  <c r="L21" i="5"/>
  <c r="L22" i="5"/>
  <c r="L23" i="5"/>
  <c r="L24" i="5"/>
  <c r="L25" i="5"/>
  <c r="L26" i="5"/>
  <c r="L27" i="5"/>
  <c r="L28" i="5"/>
  <c r="L29" i="5"/>
  <c r="L30" i="5"/>
  <c r="L31" i="5"/>
  <c r="L33" i="5"/>
  <c r="L34" i="5"/>
  <c r="L35" i="5"/>
  <c r="L36" i="5"/>
  <c r="L37" i="5"/>
  <c r="L38" i="5"/>
  <c r="L39" i="5"/>
  <c r="L40" i="5"/>
  <c r="K17" i="5"/>
  <c r="K18" i="5"/>
  <c r="K19" i="5"/>
  <c r="K20" i="5"/>
  <c r="K21" i="5"/>
  <c r="K22" i="5"/>
  <c r="K23" i="5"/>
  <c r="K24" i="5"/>
  <c r="K25" i="5"/>
  <c r="K26" i="5"/>
  <c r="K27" i="5"/>
  <c r="K28" i="5"/>
  <c r="K29" i="5"/>
  <c r="K30" i="5"/>
  <c r="K31" i="5"/>
  <c r="K33" i="5"/>
  <c r="K34" i="5"/>
  <c r="K35" i="5"/>
  <c r="K36" i="5"/>
  <c r="K37" i="5"/>
  <c r="K38" i="5"/>
  <c r="K39" i="5"/>
  <c r="K40" i="5"/>
  <c r="O16" i="4"/>
  <c r="O17" i="4"/>
  <c r="O18" i="4"/>
  <c r="O19" i="4"/>
  <c r="O20" i="4"/>
  <c r="O21" i="4"/>
  <c r="O22" i="4"/>
  <c r="O23" i="4"/>
  <c r="O24" i="4"/>
  <c r="O25" i="4"/>
  <c r="O26" i="4"/>
  <c r="O27" i="4"/>
  <c r="O30" i="4"/>
  <c r="O31" i="4"/>
  <c r="O33" i="4"/>
  <c r="O39" i="4"/>
  <c r="O40" i="4"/>
  <c r="O41" i="4"/>
  <c r="O42" i="4"/>
  <c r="O43" i="4"/>
  <c r="O44" i="4"/>
  <c r="O45" i="4"/>
  <c r="O47" i="4"/>
  <c r="O48" i="4"/>
  <c r="O49" i="4"/>
  <c r="O50" i="4"/>
  <c r="O51" i="4"/>
  <c r="O52" i="4"/>
  <c r="O53" i="4"/>
  <c r="O54" i="4"/>
  <c r="O55" i="4"/>
  <c r="O56" i="4"/>
  <c r="O57" i="4"/>
  <c r="O58" i="4"/>
  <c r="O59" i="4"/>
  <c r="O60" i="4"/>
  <c r="O61" i="4"/>
  <c r="O62" i="4"/>
  <c r="O63" i="4"/>
  <c r="N16" i="4"/>
  <c r="N17" i="4"/>
  <c r="N18" i="4"/>
  <c r="N19" i="4"/>
  <c r="N20" i="4"/>
  <c r="N21" i="4"/>
  <c r="N22" i="4"/>
  <c r="N23" i="4"/>
  <c r="N24" i="4"/>
  <c r="N25" i="4"/>
  <c r="N26" i="4"/>
  <c r="N27" i="4"/>
  <c r="N30" i="4"/>
  <c r="N31" i="4"/>
  <c r="N33" i="4"/>
  <c r="N39" i="4"/>
  <c r="N40" i="4"/>
  <c r="N41" i="4"/>
  <c r="N42" i="4"/>
  <c r="N43" i="4"/>
  <c r="N44" i="4"/>
  <c r="N45" i="4"/>
  <c r="N47" i="4"/>
  <c r="N48" i="4"/>
  <c r="N49" i="4"/>
  <c r="N50" i="4"/>
  <c r="N51" i="4"/>
  <c r="N52" i="4"/>
  <c r="N53" i="4"/>
  <c r="N54" i="4"/>
  <c r="N55" i="4"/>
  <c r="N56" i="4"/>
  <c r="N57" i="4"/>
  <c r="N58" i="4"/>
  <c r="N59" i="4"/>
  <c r="N60" i="4"/>
  <c r="N61" i="4"/>
  <c r="N62" i="4"/>
  <c r="N63" i="4"/>
  <c r="M16" i="4"/>
  <c r="P16" i="4" s="1"/>
  <c r="M17" i="4"/>
  <c r="P17" i="4" s="1"/>
  <c r="M18" i="4"/>
  <c r="P18" i="4" s="1"/>
  <c r="M19" i="4"/>
  <c r="P19" i="4" s="1"/>
  <c r="M20" i="4"/>
  <c r="P20" i="4" s="1"/>
  <c r="M21" i="4"/>
  <c r="P21" i="4" s="1"/>
  <c r="M22" i="4"/>
  <c r="P22" i="4" s="1"/>
  <c r="M23" i="4"/>
  <c r="P23" i="4" s="1"/>
  <c r="M24" i="4"/>
  <c r="P24" i="4" s="1"/>
  <c r="M25" i="4"/>
  <c r="P25" i="4" s="1"/>
  <c r="M26" i="4"/>
  <c r="P26" i="4" s="1"/>
  <c r="M27" i="4"/>
  <c r="P27" i="4" s="1"/>
  <c r="M30" i="4"/>
  <c r="P30" i="4" s="1"/>
  <c r="M31" i="4"/>
  <c r="P31" i="4" s="1"/>
  <c r="M33" i="4"/>
  <c r="P33" i="4" s="1"/>
  <c r="M39" i="4"/>
  <c r="P39" i="4" s="1"/>
  <c r="M40" i="4"/>
  <c r="P40" i="4" s="1"/>
  <c r="M41" i="4"/>
  <c r="P41" i="4" s="1"/>
  <c r="M42" i="4"/>
  <c r="P42" i="4" s="1"/>
  <c r="M43" i="4"/>
  <c r="P43" i="4" s="1"/>
  <c r="M44" i="4"/>
  <c r="P44" i="4" s="1"/>
  <c r="M45" i="4"/>
  <c r="P45" i="4" s="1"/>
  <c r="M47" i="4"/>
  <c r="P47" i="4" s="1"/>
  <c r="M48" i="4"/>
  <c r="P48" i="4" s="1"/>
  <c r="M49" i="4"/>
  <c r="P49" i="4" s="1"/>
  <c r="M50" i="4"/>
  <c r="P50" i="4" s="1"/>
  <c r="M51" i="4"/>
  <c r="P51" i="4" s="1"/>
  <c r="M52" i="4"/>
  <c r="P52" i="4" s="1"/>
  <c r="M53" i="4"/>
  <c r="P53" i="4" s="1"/>
  <c r="M54" i="4"/>
  <c r="P54" i="4" s="1"/>
  <c r="M55" i="4"/>
  <c r="P55" i="4" s="1"/>
  <c r="M56" i="4"/>
  <c r="P56" i="4" s="1"/>
  <c r="L16" i="4"/>
  <c r="L17" i="4"/>
  <c r="L18" i="4"/>
  <c r="L19" i="4"/>
  <c r="L20" i="4"/>
  <c r="L21" i="4"/>
  <c r="L22" i="4"/>
  <c r="L23" i="4"/>
  <c r="L24" i="4"/>
  <c r="L25" i="4"/>
  <c r="L26" i="4"/>
  <c r="L27" i="4"/>
  <c r="L30" i="4"/>
  <c r="L31" i="4"/>
  <c r="L33" i="4"/>
  <c r="L39" i="4"/>
  <c r="L40" i="4"/>
  <c r="L41" i="4"/>
  <c r="L42" i="4"/>
  <c r="L43" i="4"/>
  <c r="L44" i="4"/>
  <c r="L45" i="4"/>
  <c r="L47" i="4"/>
  <c r="L48" i="4"/>
  <c r="L49" i="4"/>
  <c r="L50" i="4"/>
  <c r="L51" i="4"/>
  <c r="L52" i="4"/>
  <c r="L53" i="4"/>
  <c r="L54" i="4"/>
  <c r="L55" i="4"/>
  <c r="L56" i="4"/>
  <c r="L57" i="4"/>
  <c r="L58" i="4"/>
  <c r="L59" i="4"/>
  <c r="L60" i="4"/>
  <c r="L61" i="4"/>
  <c r="L62" i="4"/>
  <c r="L63"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7" i="4"/>
  <c r="K48" i="4"/>
  <c r="K49" i="4"/>
  <c r="K50" i="4"/>
  <c r="K51" i="4"/>
  <c r="K52" i="4"/>
  <c r="K53" i="4"/>
  <c r="K54" i="4"/>
  <c r="K55" i="4"/>
  <c r="K56" i="4"/>
  <c r="E32" i="4"/>
  <c r="E29" i="4"/>
  <c r="E28" i="4"/>
  <c r="O33" i="6" l="1"/>
  <c r="N33" i="6"/>
  <c r="L33" i="6"/>
  <c r="O34" i="6"/>
  <c r="N34" i="6"/>
  <c r="L34" i="6"/>
  <c r="O37" i="6"/>
  <c r="N37" i="6"/>
  <c r="L37" i="6"/>
  <c r="O28" i="4"/>
  <c r="N28" i="4"/>
  <c r="M28" i="4"/>
  <c r="P28" i="4" s="1"/>
  <c r="L28" i="4"/>
  <c r="O29" i="4"/>
  <c r="N29" i="4"/>
  <c r="M29" i="4"/>
  <c r="P29" i="4" s="1"/>
  <c r="L29" i="4"/>
  <c r="O32" i="4"/>
  <c r="N32" i="4"/>
  <c r="M32" i="4"/>
  <c r="P32" i="4" s="1"/>
  <c r="L32" i="4"/>
  <c r="O34" i="4"/>
  <c r="N34" i="4"/>
  <c r="M34" i="4"/>
  <c r="P34" i="4" s="1"/>
  <c r="L34" i="4"/>
  <c r="H16" i="3"/>
  <c r="M16" i="3" s="1"/>
  <c r="L16" i="3"/>
  <c r="N16" i="3"/>
  <c r="O16" i="3"/>
  <c r="H17" i="3"/>
  <c r="K17" i="3" s="1"/>
  <c r="L17" i="3"/>
  <c r="N17" i="3"/>
  <c r="O17" i="3"/>
  <c r="H18" i="3"/>
  <c r="K18" i="3" s="1"/>
  <c r="L18" i="3"/>
  <c r="N18" i="3"/>
  <c r="O18" i="3"/>
  <c r="H19" i="3"/>
  <c r="K19" i="3" s="1"/>
  <c r="L19" i="3"/>
  <c r="N19" i="3"/>
  <c r="O19" i="3"/>
  <c r="H20" i="3"/>
  <c r="M20" i="3" s="1"/>
  <c r="L20" i="3"/>
  <c r="N20" i="3"/>
  <c r="O20" i="3"/>
  <c r="H22" i="3"/>
  <c r="K22" i="3" s="1"/>
  <c r="L22" i="3"/>
  <c r="N22" i="3"/>
  <c r="O22" i="3"/>
  <c r="H23" i="3"/>
  <c r="M23" i="3" s="1"/>
  <c r="L23" i="3"/>
  <c r="N23" i="3"/>
  <c r="O23" i="3"/>
  <c r="H25" i="3"/>
  <c r="O25" i="3"/>
  <c r="O35" i="4" l="1"/>
  <c r="N35" i="4"/>
  <c r="M35" i="4"/>
  <c r="P35" i="4" s="1"/>
  <c r="L35" i="4"/>
  <c r="O36" i="4"/>
  <c r="N36" i="4"/>
  <c r="M36" i="4"/>
  <c r="P36" i="4" s="1"/>
  <c r="L36" i="4"/>
  <c r="O37" i="4"/>
  <c r="N37" i="4"/>
  <c r="M37" i="4"/>
  <c r="P37" i="4" s="1"/>
  <c r="L37" i="4"/>
  <c r="O38" i="4"/>
  <c r="N38" i="4"/>
  <c r="M38" i="4"/>
  <c r="P38" i="4" s="1"/>
  <c r="L38" i="4"/>
  <c r="K23" i="3"/>
  <c r="N25" i="3"/>
  <c r="M25" i="3"/>
  <c r="P25" i="3" s="1"/>
  <c r="K20" i="3"/>
  <c r="K25" i="3"/>
  <c r="P20" i="3"/>
  <c r="K16" i="3"/>
  <c r="L25" i="3"/>
  <c r="P23" i="3"/>
  <c r="M18" i="3"/>
  <c r="P18" i="3" s="1"/>
  <c r="M19" i="3"/>
  <c r="P19" i="3" s="1"/>
  <c r="P16" i="3"/>
  <c r="M22" i="3"/>
  <c r="P22" i="3" s="1"/>
  <c r="M17" i="3"/>
  <c r="P17" i="3" s="1"/>
  <c r="D8" i="2" l="1"/>
  <c r="C52" i="5" l="1"/>
  <c r="C49" i="5"/>
  <c r="C44" i="5"/>
  <c r="C55" i="6"/>
  <c r="C52" i="6"/>
  <c r="C47" i="6"/>
  <c r="C39" i="8"/>
  <c r="C36" i="8"/>
  <c r="C31" i="8"/>
  <c r="C49" i="9"/>
  <c r="C46" i="9"/>
  <c r="C41" i="9"/>
  <c r="C75" i="4"/>
  <c r="C72" i="4"/>
  <c r="C67" i="4"/>
  <c r="C39" i="3"/>
  <c r="C36" i="3"/>
  <c r="C31" i="3"/>
  <c r="A33" i="2"/>
  <c r="A47" i="5" s="1"/>
  <c r="P10" i="5" s="1"/>
  <c r="A34" i="3" l="1"/>
  <c r="P10" i="3" s="1"/>
  <c r="A34" i="8"/>
  <c r="P10" i="8" s="1"/>
  <c r="A50" i="6"/>
  <c r="P10" i="6" s="1"/>
  <c r="A70" i="4"/>
  <c r="P10" i="4" s="1"/>
  <c r="A44" i="9"/>
  <c r="P10" i="9" s="1"/>
  <c r="D9" i="2"/>
  <c r="D7" i="2"/>
  <c r="D6" i="2"/>
  <c r="D7" i="9" l="1"/>
  <c r="D7" i="8"/>
  <c r="D7" i="6"/>
  <c r="D7" i="5"/>
  <c r="D7" i="4"/>
  <c r="D8" i="9"/>
  <c r="D8" i="8"/>
  <c r="D8" i="6"/>
  <c r="D8" i="5"/>
  <c r="D8" i="4"/>
  <c r="D5" i="9"/>
  <c r="D5" i="8"/>
  <c r="D5" i="6"/>
  <c r="D5" i="5"/>
  <c r="D5" i="4"/>
  <c r="D6" i="9"/>
  <c r="D6" i="8"/>
  <c r="D6" i="6"/>
  <c r="D6" i="5"/>
  <c r="D6" i="4"/>
  <c r="D6" i="3"/>
  <c r="D7" i="3"/>
  <c r="D5" i="3"/>
  <c r="D8" i="3"/>
  <c r="H15" i="6"/>
  <c r="M15" i="6" s="1"/>
  <c r="P15" i="6" s="1"/>
  <c r="H31" i="6"/>
  <c r="H32" i="6"/>
  <c r="H34" i="6"/>
  <c r="H36" i="6"/>
  <c r="H37" i="6"/>
  <c r="H40" i="6"/>
  <c r="H41" i="6"/>
  <c r="H42" i="6"/>
  <c r="H14" i="6"/>
  <c r="H14" i="9"/>
  <c r="H35" i="6"/>
  <c r="H15" i="9"/>
  <c r="N15" i="5"/>
  <c r="N14" i="4"/>
  <c r="C20" i="2"/>
  <c r="C19" i="2"/>
  <c r="C18" i="2"/>
  <c r="C17" i="2"/>
  <c r="C16" i="2"/>
  <c r="C15" i="2"/>
  <c r="H33" i="6"/>
  <c r="H16" i="5"/>
  <c r="L15" i="5"/>
  <c r="H15" i="5"/>
  <c r="N14" i="5"/>
  <c r="L14" i="5"/>
  <c r="L41" i="5" s="1"/>
  <c r="H14" i="5"/>
  <c r="M14" i="5" s="1"/>
  <c r="H63" i="4"/>
  <c r="H62" i="4"/>
  <c r="H61" i="4"/>
  <c r="H60" i="4"/>
  <c r="H59" i="4"/>
  <c r="H58" i="4"/>
  <c r="H57" i="4"/>
  <c r="N15" i="4"/>
  <c r="L15" i="4"/>
  <c r="H15" i="4"/>
  <c r="L14" i="4"/>
  <c r="L64" i="4" s="1"/>
  <c r="H14" i="4"/>
  <c r="O14" i="4" s="1"/>
  <c r="M33" i="6" l="1"/>
  <c r="P33" i="6" s="1"/>
  <c r="K33" i="6"/>
  <c r="M35" i="6"/>
  <c r="P35" i="6" s="1"/>
  <c r="K35" i="6"/>
  <c r="M42" i="6"/>
  <c r="P42" i="6" s="1"/>
  <c r="K42" i="6"/>
  <c r="M41" i="6"/>
  <c r="P41" i="6" s="1"/>
  <c r="K41" i="6"/>
  <c r="M40" i="6"/>
  <c r="P40" i="6" s="1"/>
  <c r="K40" i="6"/>
  <c r="M37" i="6"/>
  <c r="P37" i="6" s="1"/>
  <c r="K37" i="6"/>
  <c r="M36" i="6"/>
  <c r="P36" i="6" s="1"/>
  <c r="K36" i="6"/>
  <c r="M34" i="6"/>
  <c r="P34" i="6" s="1"/>
  <c r="K34" i="6"/>
  <c r="M32" i="6"/>
  <c r="P32" i="6" s="1"/>
  <c r="K32" i="6"/>
  <c r="M31" i="6"/>
  <c r="P31" i="6" s="1"/>
  <c r="K31" i="6"/>
  <c r="M16" i="5"/>
  <c r="P16" i="5" s="1"/>
  <c r="K16" i="5"/>
  <c r="M57" i="4"/>
  <c r="P57" i="4" s="1"/>
  <c r="K57" i="4"/>
  <c r="M58" i="4"/>
  <c r="P58" i="4" s="1"/>
  <c r="K58" i="4"/>
  <c r="M59" i="4"/>
  <c r="P59" i="4" s="1"/>
  <c r="K59" i="4"/>
  <c r="M60" i="4"/>
  <c r="P60" i="4" s="1"/>
  <c r="K60" i="4"/>
  <c r="M61" i="4"/>
  <c r="P61" i="4" s="1"/>
  <c r="K61" i="4"/>
  <c r="M62" i="4"/>
  <c r="P62" i="4" s="1"/>
  <c r="K62" i="4"/>
  <c r="M63" i="4"/>
  <c r="P63" i="4" s="1"/>
  <c r="K63" i="4"/>
  <c r="L15" i="6"/>
  <c r="N14" i="8"/>
  <c r="M15" i="4"/>
  <c r="O15" i="4"/>
  <c r="O15" i="5"/>
  <c r="K15" i="6"/>
  <c r="L15" i="9"/>
  <c r="N15" i="9"/>
  <c r="L14" i="8"/>
  <c r="H14" i="8"/>
  <c r="M14" i="8" s="1"/>
  <c r="K14" i="4"/>
  <c r="K14" i="9"/>
  <c r="O14" i="9"/>
  <c r="O14" i="5"/>
  <c r="P14" i="5" s="1"/>
  <c r="O15" i="9"/>
  <c r="K15" i="9"/>
  <c r="O14" i="6"/>
  <c r="N14" i="6"/>
  <c r="L14" i="6"/>
  <c r="K15" i="4"/>
  <c r="M15" i="9"/>
  <c r="M14" i="4"/>
  <c r="P14" i="4" s="1"/>
  <c r="N41" i="5"/>
  <c r="G17" i="2" s="1"/>
  <c r="N14" i="9"/>
  <c r="L14" i="9"/>
  <c r="M14" i="9"/>
  <c r="K14" i="6"/>
  <c r="M14" i="6"/>
  <c r="I17" i="2"/>
  <c r="P15" i="4"/>
  <c r="M15" i="5"/>
  <c r="P15" i="5" s="1"/>
  <c r="P14" i="6"/>
  <c r="P44" i="6" s="1"/>
  <c r="N64" i="4"/>
  <c r="G16" i="2" s="1"/>
  <c r="I16" i="2"/>
  <c r="P41" i="5" l="1"/>
  <c r="P15" i="9"/>
  <c r="O14" i="8"/>
  <c r="P14" i="8" s="1"/>
  <c r="N44" i="6"/>
  <c r="G18" i="2" s="1"/>
  <c r="L44" i="6"/>
  <c r="I18" i="2" s="1"/>
  <c r="N28" i="8"/>
  <c r="G19" i="2" s="1"/>
  <c r="L38" i="9"/>
  <c r="I20" i="2" s="1"/>
  <c r="P14" i="9"/>
  <c r="K15" i="5"/>
  <c r="N38" i="9"/>
  <c r="G20" i="2" s="1"/>
  <c r="K14" i="5"/>
  <c r="L28" i="8"/>
  <c r="I19" i="2" s="1"/>
  <c r="M38" i="9"/>
  <c r="F20" i="2" s="1"/>
  <c r="M44" i="6"/>
  <c r="F18" i="2" s="1"/>
  <c r="M41" i="5"/>
  <c r="F17" i="2" s="1"/>
  <c r="M28" i="8"/>
  <c r="F19" i="2" s="1"/>
  <c r="M64" i="4"/>
  <c r="F16" i="2" s="1"/>
  <c r="K14" i="8" l="1"/>
  <c r="P64" i="4"/>
  <c r="E16" i="2" s="1"/>
  <c r="O64" i="4"/>
  <c r="H16" i="2" s="1"/>
  <c r="O28" i="8"/>
  <c r="H19" i="2" s="1"/>
  <c r="P28" i="8"/>
  <c r="N9" i="8" s="1"/>
  <c r="O44" i="6"/>
  <c r="H18" i="2" s="1"/>
  <c r="O41" i="5"/>
  <c r="H17" i="2" s="1"/>
  <c r="E17" i="2"/>
  <c r="N9" i="6"/>
  <c r="B16" i="2" l="1"/>
  <c r="D1" i="4"/>
  <c r="B17" i="2"/>
  <c r="D1" i="5"/>
  <c r="N9" i="4"/>
  <c r="O38" i="9"/>
  <c r="H20" i="2" s="1"/>
  <c r="P38" i="9"/>
  <c r="N9" i="9" s="1"/>
  <c r="E18" i="2"/>
  <c r="N9" i="5"/>
  <c r="E19" i="2"/>
  <c r="B18" i="2" l="1"/>
  <c r="D1" i="6"/>
  <c r="B19" i="2"/>
  <c r="D1" i="8"/>
  <c r="E20" i="2"/>
  <c r="B20" i="2" l="1"/>
  <c r="D1" i="9"/>
  <c r="H14" i="3"/>
  <c r="N15" i="3"/>
  <c r="L15" i="3"/>
  <c r="H15" i="3"/>
  <c r="N14" i="3"/>
  <c r="M14" i="3"/>
  <c r="L14" i="3"/>
  <c r="O15" i="3" l="1"/>
  <c r="O14" i="3"/>
  <c r="P14" i="3" s="1"/>
  <c r="L28" i="3"/>
  <c r="M15" i="3"/>
  <c r="N28" i="3"/>
  <c r="P15" i="3" l="1"/>
  <c r="G15" i="2"/>
  <c r="K15" i="3"/>
  <c r="K14" i="3"/>
  <c r="I15" i="2"/>
  <c r="M28" i="3"/>
  <c r="P28" i="3" l="1"/>
  <c r="O28" i="3"/>
  <c r="F15" i="2"/>
  <c r="H15" i="2" l="1"/>
  <c r="N9" i="3"/>
  <c r="E15" i="2"/>
  <c r="B15" i="2" l="1"/>
  <c r="D1" i="3"/>
  <c r="I21" i="2"/>
  <c r="H21" i="2"/>
  <c r="G21" i="2"/>
  <c r="F21" i="2"/>
  <c r="E21" i="2"/>
  <c r="E24" i="2" s="1"/>
  <c r="D11" i="2" l="1"/>
  <c r="E22" i="2"/>
  <c r="E23" i="2" s="1"/>
  <c r="E25" i="2" l="1"/>
  <c r="E27" i="2" s="1"/>
  <c r="C19" i="1" s="1"/>
  <c r="D10" i="2" l="1"/>
  <c r="C20" i="1"/>
  <c r="C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F40915A2-04FB-4C17-9D18-DBD94EEFC746}">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30145459-9F14-4897-880A-8B7CA7CB836F}">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tc={48C47BB7-D563-48A6-A7E6-BD6F0086FC25}</author>
    <author>tc={9415F005-65AE-4EF8-BEEC-5F0AAAB0F138}</author>
  </authors>
  <commentList>
    <comment ref="D5" authorId="0" shapeId="0" xr:uid="{2ACE65B1-FFD8-4DA2-B717-8F1E9C763437}">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 ref="E42" authorId="1" shapeId="0" xr:uid="{48C47BB7-D563-48A6-A7E6-BD6F0086FC25}">
      <text>
        <t>[Komentārs ar pavedienu]
Jūsu Excel versija ļauj lasīt šo komentāru ar pavedienu, tomēr visi tā labojumi tiks noņemti, ja fails tiks atvērts jaunākā Excel versijā. Papildinformācija: https://go.microsoft.com/fwlink/?linkid=870924
Komentārs:
    no papildus akta Nr.2</t>
      </text>
    </comment>
    <comment ref="E47" authorId="2" shapeId="0" xr:uid="{9415F005-65AE-4EF8-BEEC-5F0AAAB0F138}">
      <text>
        <t>[Komentārs ar pavedienu]
Jūsu Excel versija ļauj lasīt šo komentāru ar pavedienu, tomēr visi tā labojumi tiks noņemti, ja fails tiks atvērts jaunākā Excel versijā. Papildinformācija: https://go.microsoft.com/fwlink/?linkid=870924
Komentārs:
    ir iesniegts izmaiņu rasējums</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tc={92F71A33-0487-4809-AB34-B195770ED8A2}</author>
    <author>tc={D1B3A7E1-C617-4E93-98EB-525F972FDD31}</author>
    <author>tc={83BB893B-4160-4A47-A16D-12A7023A56F9}</author>
  </authors>
  <commentList>
    <comment ref="D5" authorId="0" shapeId="0" xr:uid="{074D905C-5425-414D-A72C-AFAF66E2F5E9}">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 ref="E16" authorId="1" shapeId="0" xr:uid="{92F71A33-0487-4809-AB34-B195770ED8A2}">
      <text>
        <t>[Komentārs ar pavedienu]
Jūsu Excel versija ļauj lasīt šo komentāru ar pavedienu, tomēr visi tā labojumi tiks noņemti, ja fails tiks atvērts jaunākā Excel versijā. Papildinformācija: https://go.microsoft.com/fwlink/?linkid=870924
Komentārs:
    Tiek nolemts papildus nomainīt  kāpņu telpas durvis + 4 gab</t>
      </text>
    </comment>
    <comment ref="E39" authorId="2" shapeId="0" xr:uid="{D1B3A7E1-C617-4E93-98EB-525F972FDD31}">
      <text>
        <t>[Komentārs ar pavedienu]
Jūsu Excel versija ļauj lasīt šo komentāru ar pavedienu, tomēr visi tā labojumi tiks noņemti, ja fails tiks atvērts jaunākā Excel versijā. Papildinformācija: https://go.microsoft.com/fwlink/?linkid=870924
Komentārs:
    nāk papildus</t>
      </text>
    </comment>
    <comment ref="E40" authorId="3" shapeId="0" xr:uid="{83BB893B-4160-4A47-A16D-12A7023A56F9}">
      <text>
        <t>[Komentārs ar pavedienu]
Jūsu Excel versija ļauj lasīt šo komentāru ar pavedienu, tomēr visi tā labojumi tiks noņemti, ja fails tiks atvērts jaunākā Excel versijā. Papildinformācija: https://go.microsoft.com/fwlink/?linkid=870924
Komentārs:
    Aiļu apdares apjoms pieaug par 20 m2, jo nāk klāt ieejas durvis</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ADEED920-9AD0-4180-BF9D-F1CBE25E4AB5}">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2FFA137F-BD3E-4DAF-A883-C8679B084C1C}">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5682BDF9-6C5E-434B-93C7-4B4E58CC6869}">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<sst xmlns="http://schemas.openxmlformats.org/spreadsheetml/2006/main" count="684" uniqueCount="234">
  <si>
    <t>APSTIPRINU</t>
  </si>
  <si>
    <t>(pasūtītāja paraksts un tā atsifrējums)</t>
  </si>
  <si>
    <t>Z.v.</t>
  </si>
  <si>
    <t>____________.gada____.____________</t>
  </si>
  <si>
    <t>Būvniecības koptāme</t>
  </si>
  <si>
    <t>Attiecināmās izmaksas</t>
  </si>
  <si>
    <t xml:space="preserve">Būves nosaukums: </t>
  </si>
  <si>
    <t>Daudzdzīvokļu dzīvojamā ēka</t>
  </si>
  <si>
    <t xml:space="preserve">Objekta nosaukums: </t>
  </si>
  <si>
    <t>Daudzdzīvokļu dzīvojamās ēkas energoefektivitātes paaugstināšanas pasākumi</t>
  </si>
  <si>
    <t xml:space="preserve">Objekta adrese: </t>
  </si>
  <si>
    <t>Dārza iela 3, Liepāja</t>
  </si>
  <si>
    <t xml:space="preserve">Pasūtījuma Nr: </t>
  </si>
  <si>
    <t>Nr. 3-8/579</t>
  </si>
  <si>
    <t>Nr. P.k.</t>
  </si>
  <si>
    <t>Objekta nosaukums</t>
  </si>
  <si>
    <t>Objekta izmaksas (EUR)</t>
  </si>
  <si>
    <t>Daudzdzīvokļu dzīvojamās ēkas energoefektivitātes paaugstināšanas pasākumi Dārza ielā 3, Liepājā</t>
  </si>
  <si>
    <t>Kopā:</t>
  </si>
  <si>
    <t>PVN (21%)</t>
  </si>
  <si>
    <t>Sastādīja</t>
  </si>
  <si>
    <t>(paraksts un tā atšifrējums, datums)</t>
  </si>
  <si>
    <t>Sertifikāta Nr.</t>
  </si>
  <si>
    <t>Tāme sastādīta 20__. gada __. _________</t>
  </si>
  <si>
    <t>Ievērībai!</t>
  </si>
  <si>
    <t>Pretendents ir tiesīgs izmantot tikai Pasūtītāja pievienoto būvizmaksu noteikšanas tāmes veidni.</t>
  </si>
  <si>
    <t>Kopsavilkuma aprēķini pa darbu veidiem vai konstruktīvo elementu veidiem</t>
  </si>
  <si>
    <t>Celtniecības darbi</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</si>
  <si>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</si>
  <si>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</si>
  <si>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</si>
  <si>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</si>
  <si>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</si>
  <si>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</si>
  <si>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</si>
  <si>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</si>
  <si>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</si>
  <si>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</si>
  <si>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</si>
  <si>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</si>
  <si>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</si>
  <si>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</si>
  <si>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</si>
  <si>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</si>
  <si>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</si>
  <si>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</si>
  <si>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</si>
  <si>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</si>
  <si>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Finanšu rezerve</t>
  </si>
  <si>
    <t>Kopā ar finanšu rezervi</t>
  </si>
  <si>
    <t>Pārbaudīja</t>
  </si>
  <si>
    <t xml:space="preserve">Lokālā tāme Nr. </t>
  </si>
  <si>
    <t>Būvlaukuma sagtavošana</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</si>
  <si>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</si>
  <si>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</si>
  <si>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</si>
  <si>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</si>
  <si>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</si>
  <si>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</si>
  <si>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</si>
  <si>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</si>
  <si>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</si>
  <si>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</si>
  <si>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</si>
  <si>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</si>
  <si>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</si>
  <si>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līg.c.</t>
  </si>
  <si>
    <t>pagaidu nožogojumu ar vārtiem uz mobīlām pēdām</t>
  </si>
  <si>
    <t>tm</t>
  </si>
  <si>
    <t>Būvizkārtnes izgatavošana un uzstādīšana</t>
  </si>
  <si>
    <t>gab</t>
  </si>
  <si>
    <t>Brīdinājuma zīmju uzstādīšana</t>
  </si>
  <si>
    <t>kompl</t>
  </si>
  <si>
    <t>Strādnieku sadzīves vagoniņš 10,00 m2</t>
  </si>
  <si>
    <t>Slēgta instrumentu noliktava varoniņš 10,00 m2</t>
  </si>
  <si>
    <t>BIO tualete</t>
  </si>
  <si>
    <t>Būvlaukuma ugunsdzēsības komplekts (ugunsdzēsības stends, ugunsdzēsības aparāti)</t>
  </si>
  <si>
    <t>auto pacēlājs,lokālo vietu remontdarbiem</t>
  </si>
  <si>
    <t>Sastatņu montāža, demontāža, noma</t>
  </si>
  <si>
    <t>m2</t>
  </si>
  <si>
    <t>Tīkls sastatnēm</t>
  </si>
  <si>
    <t>Elektrības pieslēgums ar skaitītāju uz būvniecības laiku</t>
  </si>
  <si>
    <t>Ūdens pieslēgums ar skaitītāju uz būvniecības laiku</t>
  </si>
  <si>
    <t>Būvlaukuma apgaismojuma prožektori</t>
  </si>
  <si>
    <t>Būvlaukuma apsardze</t>
  </si>
  <si>
    <t>mēn</t>
  </si>
  <si>
    <t xml:space="preserve">Tiešās izmaksas kopā, t. sk. darba devēja sociālais nodoklis 23.59% </t>
  </si>
  <si>
    <t>Sertifikāta Nr</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</si>
  <si>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</si>
  <si>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</si>
  <si>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</si>
  <si>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Fasādes siltināšana</t>
  </si>
  <si>
    <t>DEMONTĀŽA</t>
  </si>
  <si>
    <t>Betona lieveņu demontāža pie ieejām kāpņu telpās (4 gab.)</t>
  </si>
  <si>
    <t>m3</t>
  </si>
  <si>
    <t>Asfaltbetona seguma gājēju celiņu demontāža pie ieejām kāpņu telpās pamatu siltinājuma un lieveņu izbūves nodrošināšanai</t>
  </si>
  <si>
    <t>Apgaismojuma ar kustību sensoru demontāža saudzējošām metodēm</t>
  </si>
  <si>
    <t>FASĀŽU SILTINĀŠANA (atbilstoši ETAG 004 prasībām)</t>
  </si>
  <si>
    <t>Zemapmetuma armējošā stiklašķiedras sieta iestrāde uz ēkas cokola siltinājuma virszemes daļas, gruntēšana, apmešana ar minerālo apmetumu (gluds), krāsošana ar fasādes krāsu uz silikona bāzes (tajā skaitā logu ailes)</t>
  </si>
  <si>
    <t>stiklašķiedras siets</t>
  </si>
  <si>
    <t>līmjava</t>
  </si>
  <si>
    <t>kg</t>
  </si>
  <si>
    <t>l</t>
  </si>
  <si>
    <t>minerālapmetums</t>
  </si>
  <si>
    <t>krāsa</t>
  </si>
  <si>
    <t>Dzīvojamie stāvi</t>
  </si>
  <si>
    <t>Fasāžu siltināšana ar  cietajām akmens vates plātnēm 150 mm biezumā, λ≤0.039 W/(mK) (gar  ieejas durvju ailēm)</t>
  </si>
  <si>
    <t>akmens vates plātnes , biezums 150 mm, λ≤0.039 W/(mK)</t>
  </si>
  <si>
    <t xml:space="preserve">dībeļi </t>
  </si>
  <si>
    <t>logu un durvju aiļu siltināšana ar cietajām akmens vates plātnēm 30 mm biezumā, λ≤0.039 W/(mK)</t>
  </si>
  <si>
    <t>akmens vates plātnes  biezums 30 mm, λ≤0.039 W/(mK)</t>
  </si>
  <si>
    <t>Zemapmetuma stūra profilu montāža durvju ailēm</t>
  </si>
  <si>
    <t>Zemapmetuma armējošā stiklašķidras sieta iestrāde uz ēkas fasāžu siltinājuma, gruntēšana, apmešana ar minerālo strukturējamo apmetumu, krāsošana ar fasādes krāsu uz silikona bāzes (tajā skaitā logu ailu biezumi) t.sk. Lokālo vietu remondarbi</t>
  </si>
  <si>
    <t>FASĀŽU DETAĻAS, ELEMENTI</t>
  </si>
  <si>
    <t>Jauna  numura zīmes uzstādīšana</t>
  </si>
  <si>
    <t>Jauna karoga turētāja uzstādīšana</t>
  </si>
  <si>
    <t>Balkonu kontrukcijas bojāto daļu remonts ar remontjavu</t>
  </si>
  <si>
    <t>Balkonu konstrukcijas apakšējās plaknes špaktelēšana, slīpēšana</t>
  </si>
  <si>
    <t>Balkonu grīdas plaknes gruntēšana, armējošā java ar sieta iestrādi, gruntēšana un masā tonēts dekoratīvais apmetums</t>
  </si>
  <si>
    <t>Balkona margu dekoratīvā apšuvuma montāža no alumīnija kompozītmateriāla plāksnēm paneļa biezums 4 mm, alumīnija biezums 0.3 mm, pildījums polietilēns</t>
  </si>
  <si>
    <t>Koka roku balstu 50x50 mm izgatavošana un montāža balkona margām, krāsots</t>
  </si>
  <si>
    <t>Proj. 5.stāva balkonu polikarbonāta jumtiņu, necaurspīdīgiem, komplektā ar kronšteiniem (150mm), alumīnija profiliem, blīvgumijām, montāžas skrūvēm),  stiprināšana ar enkurstieņiem.  Jumtiņa izmērs 2400*x1000*.</t>
  </si>
  <si>
    <t>Nerūsoša metāla sliekšņa uzstādīšana visām balkonu durvīm sliekšņa zonā izbūvētās siltuma izolācijas pasargāšanai no mehāniskiem bojājumiem, platums 350 mm, garums 700 mm, biezums 5mm</t>
  </si>
  <si>
    <t>Gaisa pieplūdes vārstu uzstādīsana logos</t>
  </si>
  <si>
    <t>Demontētā apgaismojuma ar kustību sensoru montāža virs ieejas durvīm pēc fasāžu siltināšanas</t>
  </si>
  <si>
    <t>IEEJAS MEZGLI, LIEVEŅI</t>
  </si>
  <si>
    <t xml:space="preserve">Ieejas lieveņu izbūve pie ieejām kāpņu telpās </t>
  </si>
  <si>
    <t>gab.</t>
  </si>
  <si>
    <t>blietētu šķembu sagatavojuma kārtas izveidošana pamatiem 150 mm biezumā</t>
  </si>
  <si>
    <t>pabetonējums B7.5 50 mm biezumā</t>
  </si>
  <si>
    <t>monolītā betona leveņa atbalsta sienas un laukums, betons B25 F50</t>
  </si>
  <si>
    <t>armējuma siets 5BpI-100 lieveņa armēšanai</t>
  </si>
  <si>
    <t>saliekamie betona pakāpieni L=2400 mm</t>
  </si>
  <si>
    <t>Ieejas nojumju atjaunošana</t>
  </si>
  <si>
    <t>Nojumju konstrukcijas remonts ar speciālu šim nolūkam paredzētu remontjavu</t>
  </si>
  <si>
    <t>Zemapmetuma armējošā stiklašķiedras sieta uzstrādāšana uz nojumes apakšējās plaknes un sāna malām, gruntēšana, apmešana ar minerālo apmetumu, krāsošana</t>
  </si>
  <si>
    <t xml:space="preserve">Rūpnieciski krāsota skārda jumta seguma izveidošana nojumēm, tajā skaitā nojumju malu skārda apdare ar lāseni </t>
  </si>
  <si>
    <t>Rūpnieciski krāsota skārda montāža pie ēkas fasādes virs jumtiņiem (fasādes daļas pasargāšanai no samitrināšanas</t>
  </si>
  <si>
    <t>Rūpnieciski krāsota skārda lietus ūdens teknes izgatavošana un montāža gar nojumes priekšējo malu (4 gab.)</t>
  </si>
  <si>
    <t>Logi, durvis, restes</t>
  </si>
  <si>
    <t>Pagraba vēdinšānas restu demontāža (cinkota skārda loksnes ~250x200(h) mm</t>
  </si>
  <si>
    <t>Kāpņu telpas un vējtvera durvju demontāža 1080 x 2080 (h)</t>
  </si>
  <si>
    <t>Pagraba durvju demontāža 980 x 2080 (h)</t>
  </si>
  <si>
    <t>Bēniņu durvju demontāža</t>
  </si>
  <si>
    <t>Veco koka logu un balkona durvju demontāža</t>
  </si>
  <si>
    <t>Skārda palodžu demontāža pagraba stāva un 1. - 5. stāva dzīvokļu logiem un kāpņu telpu logiem (neatbilst fasāžu siltinājuma biezumam)</t>
  </si>
  <si>
    <t>t.m.</t>
  </si>
  <si>
    <t>LOGI, PALODZES</t>
  </si>
  <si>
    <t>Pagraba stāvs</t>
  </si>
  <si>
    <t>Rūpnieciski krāsota skārda palodžu montāža pagraba stāva logiem (platums 280 mm), krāsa RR23</t>
  </si>
  <si>
    <t>Rūpnieciski krāsotu manuāli regulējamu metāla restu uzstādīšana pagraba vēdināšanai ārsienās esošajās ventilācijas atverēs 250x200(h) mm</t>
  </si>
  <si>
    <t>Logu LG-1 izgatavošana un montāža. Ailes izmērs 1500x1500(h) mm, kārbas izmērs 1480x1480(h) mm. PVC rāmis, krāsa balta. Dubultā stikla pakete ar 90% argona pildījumu, stikla pakete ar "termix" vai ekvivalents līsti. Konstrukcijas siltumcaurlaidība U≤ 1,30 W/m2K. Vērtne verama, atgāžama, ventilācija atgāšanas pozicijā ar rokturi 45° leņķī. Tvaika izolējoša lenta pa loga iekšējo perimetru.</t>
  </si>
  <si>
    <t>Loga ar balkona durvīm BD-1L izgatavošana un montāža. Ailes izmērs 700/2100x1500/2100(h) mm, kārbas izmērs 780/2080x1480/2080(h) mm. PVC rāmis, krāsa balta. Dubultā stikla pakete ar 90% argona pildījumu, stikla pakete ar "termix" vai ekvivalents līsti. Konstrukcijas siltumcaurlaidība U≤ 1,30 W/m2K. Labā vērtne, vērtne verama, atgāžama, ventilācija atgāšanas pozicijā ar rokturi 45° leņķī. Tvaika izolējoša lenta pa iekšējo perimetru.</t>
  </si>
  <si>
    <t>Loga ar balkona durvīm BD-1K izgatavošana un montāža. Ailes izmērs 700/2100x1500/2100(h) mm, kārbas izmērs 680/2080x1480/2080(h) mm. PVC rāmis, krāsa balta. Dubultā stikla pakete ar 90% argona pildījumu, stikla pakete ar "termix" vai ekvivalents līsti. Konstrukcijas siltumcaurlaidība U≤ 1,30 W/m2K. Kreisā vērtne, vērtne verama, atgāžama, ventilācija atgāšanas pozicijā ar rokturi 45° leņķī. Tvaika izolējoša lenta pa iekšējo perimetru.</t>
  </si>
  <si>
    <t xml:space="preserve">Izgatavot un uzstādīt baltas lamināta palodzes nomaināmajiem logiem, platums 400 mm (precizēt pēc logu iebūves). Palodzes ar 50 mm pārkari sienas plaknei un 50 mm garākas par loga aili uz kartu pusi. Palodžu PVC gala nosegi. </t>
  </si>
  <si>
    <t>Iekšējo ailu apdare pēc jauno logu un balkona durvju montāžas (špaktelēšana, slīpēšana, krāsošana)</t>
  </si>
  <si>
    <t xml:space="preserve">Hiroizolējošas lentas iestrāde pa logu un durvju ārējo perimetru. </t>
  </si>
  <si>
    <t>Pēc logu nomaiņas, jālabo palodzes un jāasptrādā bojātais dekoratīvais apmetums</t>
  </si>
  <si>
    <t>Hidroizolējošas lentas iestrāde pa bēniņu logu ārējo perimetru</t>
  </si>
  <si>
    <t>Rūpnieciski krāsota skārda palodžu montāža bēniņu stāva logiem (platums 380 mm)</t>
  </si>
  <si>
    <t>DURVIS</t>
  </si>
  <si>
    <t>Durvju D-1L izgatavošana un montāža (vējtvera durvis). Ailes izmērs 1100x2100(h) mm, kārbas izmērs 1080x2080(h) mm. Metāla durvis, cinkotas, krāsotas, krāsa RAL 7040. Konstrukcijas siltumcaurlaidība U≤ 1,800 W/m2K. Labā vērtne, veramas uz āru, pašaizvēršanās mehānisms, vērtnes atdure.</t>
  </si>
  <si>
    <t>Durvju D-2K izgatavošana un montāža (pagraba durvis). Ailes izmērs 1000x2100(h) mm, kārbas izmērs 980x2080(h) mm. Metāla durvis, cinkotas, krāsotas, krāsa RAL 7040. Uguns noturība EI30. Konstrukcijas siltumcaurlaidība U≤ 1,800 W/m2K. Kreisā vērtne, veramas uz āru, pašaizvēršanās mehānisms, vērtnes atdure. Ugunsdroši rokturi. Slēdzamas.</t>
  </si>
  <si>
    <t>Durvju D-3L izgatavošana un montāža (bēniņu durvis). Ailes izmērs 1000x2100(h) mm, kārbas izmērs 980x2080(h) mm. Metāla durvis, cinkotas, krāsotas, krāsa RAL 7040. Uguns noturība EI30. Konstrukcijas siltumcaurlaidība U≤ 1,800 W/m2K. Labā vērtne, veramas kāpņu telpas virzienā, pašaizvēršanās mehānisms, vērtnes atdure. Ugunsdroši rokturi. Slēdzamas.</t>
  </si>
  <si>
    <t>Projektētas ALU stiklotas ārdurvis ar siltinājumu, rokturi, eņģēm, ar pašaizvēršanās mehānismu, speciālām  blīvgumijām un piedurlīstēm, vienpuktu slēdzeni un elektrisko koda atslēgu, saglabāt esošo elektrisko koda atslēgu. siltuma caurlaidības koef.: 1,6 w/m²×K tonis RAL 8028 , ar stiklojumu, , 2K4+4Low E+16Alu+Argons</t>
  </si>
  <si>
    <t>Ailu apdare pēc jauno durvju montāžas (špektelēšana, slīpēšana, krāsošana)</t>
  </si>
  <si>
    <t>Bēniņi, jumts</t>
  </si>
  <si>
    <t>BĒNIŅI</t>
  </si>
  <si>
    <t>Tvaika izolācijas plēves ieklāšana uz bēniņu pārseguma un 300 mm augstumā uz ārsienu iekšējo plakņu virsmām</t>
  </si>
  <si>
    <t>Ārsienu iekšējo plakņu siltināšana ar  cietajām akmens vates plātnēm 100mm biezumā, λ≤0.039 W/(mK), H=0.30 m pažobelēs, H=1.00 m ēkas galos</t>
  </si>
  <si>
    <t>akmens vates plātnes, biezums 100mm, λ≤0.039 W/(mK)</t>
  </si>
  <si>
    <t>dībeļi</t>
  </si>
  <si>
    <t>Ventilācijas izvadu siltināšana ar  akmens vates plātnēm 100 mm biezumā h=0.8 m augstumā no grīdas, λ≤0.039 W/(mK)</t>
  </si>
  <si>
    <t>Ārsienu iekšējo plakņu un ventkanālu siltumizolācijas nosegšana ar pretvēja plēvi</t>
  </si>
  <si>
    <t>Pretvēja plēves ieklāšana jumta slīpajās plaknēs 2.0 m platā joslā no pažobeles, visā ēkas garumā</t>
  </si>
  <si>
    <t>Bēniņu pārseguma siltināšana ar beramo vati 200 mm biezumā, λ=0,042 W/(mK). Vati iestrādāt ar normatīvajos aktos paredzēto rezervi +5% (kopā 210 mm)</t>
  </si>
  <si>
    <t>Apkalpošanas laipas izbūve bēniņos</t>
  </si>
  <si>
    <t>brusas 50X220 mm</t>
  </si>
  <si>
    <t>dēļu klājs t=25 mm</t>
  </si>
  <si>
    <t>naglas, stiprinājumi</t>
  </si>
  <si>
    <t>Kāpņu telpu sienu siltināšana no bēniņu puses ar cietajām akmens vates plātnēm 150 mm biezumā, λ≤0.039 W/(mK)</t>
  </si>
  <si>
    <t>akmens vates plātnes, biezums 150 mm, λ≤0.039 W/(mK)</t>
  </si>
  <si>
    <t>Zemapmetuma armējošā stiklašķidras sieta iestrāde uz kāpņu telpu sienu siltinājuma, gruntēšana</t>
  </si>
  <si>
    <t>grunts</t>
  </si>
  <si>
    <t>dekoratīvais apmetums (graudu lielums 2,50 mm)</t>
  </si>
  <si>
    <t>JUMTS</t>
  </si>
  <si>
    <t>Kanalizācijas ventilācijas izvadīšana virs jumta seguma, jumta pieslēguma kanalizācijas izvadiem izbūve</t>
  </si>
  <si>
    <t xml:space="preserve">Ventilācijas šahtu apsekošana un tīrīšana. </t>
  </si>
  <si>
    <t>Aizsargrežģu izgatavošana un uzstādīšana lietus ūdens notekām, augstums 1,50 m</t>
  </si>
  <si>
    <t>Labiekārtošana</t>
  </si>
  <si>
    <t>Betona lietus ūdens novadjoslas 700mm platumā izbūve gar ēkas rietumu fasādi</t>
  </si>
  <si>
    <t>šķembas 50 mm biezumā</t>
  </si>
  <si>
    <t>veidnis plāksnes malai</t>
  </si>
  <si>
    <t>betons B20</t>
  </si>
  <si>
    <t>Zāliena atjaunošana pa ēkas perimetru pēc pamatu siltinājuma izbūves (platumu precizēt pēc būvdarbu pabegšanas, atkarībā no sabojātā zāliena apjoma)</t>
  </si>
  <si>
    <t>melnzemes uzbēršana 150mm biezumā</t>
  </si>
  <si>
    <t>zāliena sēšana</t>
  </si>
  <si>
    <t>Cietā seguma atjaunošana pēc pamatu siltinājuma izbūves (apjoms precizējams pēc būvdarbu pabeigšanas, atkarībā no sabojātā seguma apjoma)</t>
  </si>
  <si>
    <t>grunts blietēšana</t>
  </si>
  <si>
    <t>betona bruģakmens "Prizma" vai ekvivalents 100x200x60(h) mm</t>
  </si>
  <si>
    <t>sīkšķembas Ø3...7 mm, seguma biezums 30mm</t>
  </si>
  <si>
    <t>šķembu maisījums 0/40, seguma biezums 140 mm</t>
  </si>
  <si>
    <t>smilts ar filtr. K&gt;=1 m/dienn., seguma biezums 150 mm</t>
  </si>
  <si>
    <t>betona bortakmeņu BR 100.20.8 (trotuāra bortakmeņi) uz betona pamatnes uzstādīšana betona bruģakmens segumam</t>
  </si>
  <si>
    <t>Zibensaizsardzība</t>
  </si>
  <si>
    <t>Zemējuma lente 30x3,5 mm, cinkots tērauds, 62 m/rullis</t>
  </si>
  <si>
    <t>m</t>
  </si>
  <si>
    <t xml:space="preserve">Zemējuma stienis D20 mm 1,5 m ar šlicēm A-tips, tērauda, </t>
  </si>
  <si>
    <t>Aktīvais zibens uztvērējs PDC 3.1</t>
  </si>
  <si>
    <t>Zibens uztvērēja masts 114041</t>
  </si>
  <si>
    <t>Zibens uztvērēja stiprinājuma komplekts (ind. Izg.) ar atsaitēm</t>
  </si>
  <si>
    <t>Pieslēgspaile pie zemējuma stieņa</t>
  </si>
  <si>
    <t>Vario atdalītājklemme lenta / lenta</t>
  </si>
  <si>
    <t>Vario atdalītājklemme stieple / lenta</t>
  </si>
  <si>
    <t>Savienotājklemme,</t>
  </si>
  <si>
    <t>Caurule DVK-16 cietā</t>
  </si>
  <si>
    <t>Zemējuma stieple D10 mm, tērauda 84 m/rullis</t>
  </si>
  <si>
    <t>Sienas stiprinājumi stieplei</t>
  </si>
  <si>
    <t>Vario atdalītājklemme stieple / stieple</t>
  </si>
  <si>
    <t>Zibens uztvērēja stieple D8 mm, alumīnija 148 m/rullis</t>
  </si>
  <si>
    <t>Stieples turētājs pie jumta</t>
  </si>
  <si>
    <t>Stieples un turētājstieņa savienojums</t>
  </si>
  <si>
    <t>Pārsprieguma aizsardzība B+C</t>
  </si>
  <si>
    <t>Tranšejas rakšana un aizbēršana</t>
  </si>
  <si>
    <t>Signāllente</t>
  </si>
  <si>
    <t>Pacēlājs</t>
  </si>
  <si>
    <t>Palīgmateriāli</t>
  </si>
  <si>
    <t>Mērījumi</t>
  </si>
  <si>
    <t>Dokumentācijas noformēšana</t>
  </si>
  <si>
    <t>st</t>
  </si>
  <si>
    <t>Tāme sastādīta  2021. gada tirgus cenās, pamatojoties uz AR un BK daļas rasējumiem</t>
  </si>
  <si>
    <t>grunts Ceresit CT 16 vai ekvivalents</t>
  </si>
  <si>
    <t>līmjava Ceresit CT 180 vai ekvivalents</t>
  </si>
  <si>
    <t xml:space="preserve"> masā tonēts Ceresit CT174 vai ekvivalents, 2,5mm graudu lielums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</si>
</sst>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
    <numFmt numFmtId="166" formatCode="0.0%"/>
  </numFmts>
  <fonts count="20"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9"/>
      <color indexed="81"/>
      <name val="Tahoma"/>
      <family val="2"/>
      <charset val="186"/>
    </font>
    <font>
      <b/>
      <sz val="9"/>
      <color indexed="81"/>
      <name val="Tahoma"/>
      <family val="2"/>
      <charset val="186"/>
    </font>
    <font>
      <b/>
      <sz val="9"/>
      <name val="Arial Narrow"/>
      <family val="2"/>
      <charset val="186"/>
    </font>
    <font>
      <b/>
      <sz val="9"/>
      <name val="Arial"/>
      <family val="2"/>
      <charset val="186"/>
    </font>
    <font>
      <sz val="7.5"/>
      <color theme="1"/>
      <name val="Arial"/>
      <family val="2"/>
      <charset val="186"/>
    </font>
    <font>
      <sz val="10"/>
      <color theme="1"/>
      <name val="Calibri"/>
      <family val="2"/>
      <charset val="186"/>
    </font>
    <font>
      <sz val="7.5"/>
      <color rgb="FF000000"/>
      <name val="Arial"/>
      <family val="2"/>
      <charset val="186"/>
    </font>
    <font>
      <sz val="8"/>
      <color theme="1"/>
      <name val="Arial"/>
      <family val="2"/>
      <charset val="186"/>
    </font>
    <font>
      <sz val="8"/>
      <color theme="1"/>
      <name val="Calibri"/>
      <family val="2"/>
      <charset val="186"/>
    </font>
    <font>
      <b/>
      <i/>
      <u/>
      <sz val="8"/>
      <color theme="1"/>
      <name val="Arial"/>
      <family val="2"/>
      <charset val="186"/>
    </font>
    <font>
      <sz val="7"/>
      <name val="Arial"/>
      <family val="2"/>
      <charset val="186"/>
    </font>
    <font>
      <sz val="10"/>
      <color rgb="FF000000"/>
      <name val="Calibri"/>
      <family val="2"/>
      <charset val="186"/>
    </font>
    <font>
      <b/>
      <sz val="7"/>
      <name val="Arial"/>
      <family val="2"/>
      <charset val="186"/>
    </font>
    <font>
      <sz val="8"/>
      <color theme="1"/>
      <name val="Arial"/>
    </font>
    <font>
      <sz val="7.5"/>
      <color theme="1"/>
      <name val="Arial"/>
      <charset val="1"/>
    </font>
  </fonts>
  <fills count="5">
    <fill>
      <patternFill patternType="none"/>
    </fill>
    <fill>
      <patternFill patternType="gray125"/>
    </fill>
    <fill>
      <patternFill patternType="solid">
        <fgColor indexed="9"/>
        <bgColor indexed="26"/>
      </patternFill>
    </fill>
    <fill>
      <patternFill patternType="solid">
        <fgColor rgb="FFFFFFFF"/>
        <bgColor indexed="64"/>
      </patternFill>
    </fill>
    <fill>
      <patternFill patternType="solid">
        <fgColor rgb="FFFFFFFF"/>
        <bgColor rgb="FFFFFFCC"/>
      </patternFill>
    </fill>
  </fills>
  <borders count="59">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rgb="FF000000"/>
      </left>
      <right style="thin">
        <color rgb="FF000000"/>
      </right>
      <top/>
      <bottom/>
      <diagonal/>
    </border>
  </borders>
  <cellStyleXfs count="5">
    <xf numFmtId="0" fontId="0" fillId="0" borderId="0"/>
    <xf numFmtId="0" fontId="3" fillId="0" borderId="0"/>
    <xf numFmtId="0" fontId="3" fillId="0" borderId="0"/>
    <xf numFmtId="0" fontId="4" fillId="0" borderId="0"/>
    <xf numFmtId="0" fontId="3" fillId="0" borderId="0"/>
  </cellStyleXfs>
  <cellXfs count="226">
    <xf numFmtId="0" fontId="0" fillId="0" borderId="0" xfId="0"/>
    <xf numFmtId="0" fontId="1"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4" fontId="1" fillId="0" borderId="7" xfId="0" applyNumberFormat="1" applyFont="1" applyBorder="1" applyAlignment="1">
      <alignment horizontal="center" vertical="center"/>
    </xf>
    <xf numFmtId="0" fontId="1" fillId="0" borderId="10" xfId="0" applyFont="1" applyBorder="1"/>
    <xf numFmtId="0" fontId="2" fillId="0" borderId="11" xfId="0" applyFont="1" applyBorder="1" applyAlignment="1">
      <alignment horizontal="right"/>
    </xf>
    <xf numFmtId="2" fontId="2" fillId="0" borderId="12" xfId="0" applyNumberFormat="1" applyFont="1" applyBorder="1" applyAlignment="1">
      <alignment horizontal="center" vertical="center"/>
    </xf>
    <xf numFmtId="2" fontId="2" fillId="0" borderId="0" xfId="0" applyNumberFormat="1" applyFont="1" applyAlignment="1">
      <alignment horizontal="center" vertical="center"/>
    </xf>
    <xf numFmtId="2" fontId="1" fillId="0" borderId="14" xfId="0" applyNumberFormat="1" applyFont="1" applyBorder="1" applyAlignment="1">
      <alignment horizontal="center" vertical="center"/>
    </xf>
    <xf numFmtId="0" fontId="1" fillId="0" borderId="0" xfId="0" applyFont="1" applyAlignment="1">
      <alignment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2" fontId="1" fillId="0" borderId="0" xfId="0" applyNumberFormat="1" applyFont="1"/>
    <xf numFmtId="0" fontId="2" fillId="0" borderId="31" xfId="0" applyFont="1" applyBorder="1" applyAlignment="1">
      <alignment horizontal="center"/>
    </xf>
    <xf numFmtId="0" fontId="1" fillId="0" borderId="0" xfId="0" applyFont="1" applyAlignment="1">
      <alignment vertical="center"/>
    </xf>
    <xf numFmtId="164" fontId="1" fillId="0" borderId="21" xfId="0" applyNumberFormat="1" applyFont="1" applyBorder="1" applyAlignment="1">
      <alignment horizontal="center" vertical="center" wrapText="1"/>
    </xf>
    <xf numFmtId="164" fontId="1" fillId="0" borderId="29"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vertical="center"/>
    </xf>
    <xf numFmtId="0" fontId="1"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2" fontId="1" fillId="0" borderId="0" xfId="0" applyNumberFormat="1" applyFont="1" applyAlignment="1">
      <alignment horizontal="center" vertical="center"/>
    </xf>
    <xf numFmtId="2" fontId="1" fillId="0" borderId="0" xfId="0" applyNumberFormat="1" applyFont="1" applyAlignment="1">
      <alignment vertical="center"/>
    </xf>
    <xf numFmtId="0" fontId="2" fillId="0" borderId="0" xfId="0" applyFont="1" applyAlignment="1">
      <alignment horizontal="right" vertical="center"/>
    </xf>
    <xf numFmtId="14" fontId="1" fillId="0" borderId="0" xfId="0" applyNumberFormat="1" applyFont="1" applyAlignment="1">
      <alignment horizontal="left"/>
    </xf>
    <xf numFmtId="164" fontId="2" fillId="0" borderId="10" xfId="0" applyNumberFormat="1" applyFont="1" applyBorder="1" applyAlignment="1">
      <alignment horizontal="center"/>
    </xf>
    <xf numFmtId="164" fontId="2" fillId="0" borderId="12" xfId="0" applyNumberFormat="1" applyFont="1" applyBorder="1" applyAlignment="1">
      <alignment horizontal="center"/>
    </xf>
    <xf numFmtId="164" fontId="1" fillId="0" borderId="4" xfId="0" applyNumberFormat="1" applyFont="1" applyBorder="1" applyAlignment="1">
      <alignment horizontal="center"/>
    </xf>
    <xf numFmtId="164" fontId="1" fillId="0" borderId="0" xfId="0" applyNumberFormat="1" applyFont="1"/>
    <xf numFmtId="164" fontId="1" fillId="0" borderId="36" xfId="0" applyNumberFormat="1" applyFont="1" applyBorder="1" applyAlignment="1">
      <alignment horizontal="center"/>
    </xf>
    <xf numFmtId="164" fontId="1" fillId="0" borderId="35" xfId="0" applyNumberFormat="1" applyFont="1" applyBorder="1" applyAlignment="1">
      <alignment horizontal="center"/>
    </xf>
    <xf numFmtId="164" fontId="1" fillId="0" borderId="5" xfId="0" applyNumberFormat="1" applyFont="1" applyBorder="1" applyAlignment="1">
      <alignment horizontal="center" vertical="center"/>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9" fontId="1" fillId="0" borderId="0" xfId="0" applyNumberFormat="1" applyFont="1"/>
    <xf numFmtId="165" fontId="1" fillId="0" borderId="0" xfId="0" applyNumberFormat="1" applyFont="1" applyAlignment="1">
      <alignment vertical="center"/>
    </xf>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22" xfId="0" applyNumberFormat="1" applyFont="1" applyBorder="1" applyAlignment="1">
      <alignment horizontal="center" vertical="center" wrapText="1"/>
    </xf>
    <xf numFmtId="164" fontId="1" fillId="0" borderId="29" xfId="0" applyNumberFormat="1" applyFont="1" applyBorder="1" applyAlignment="1">
      <alignment horizontal="center" vertical="center"/>
    </xf>
    <xf numFmtId="164" fontId="1" fillId="0" borderId="30" xfId="0" applyNumberFormat="1" applyFont="1" applyBorder="1" applyAlignment="1">
      <alignment horizontal="center" vertical="center" wrapText="1"/>
    </xf>
    <xf numFmtId="164" fontId="1" fillId="0" borderId="42" xfId="0" applyNumberFormat="1" applyFont="1" applyBorder="1" applyAlignment="1">
      <alignment horizontal="center" vertical="center" wrapText="1"/>
    </xf>
    <xf numFmtId="164" fontId="1" fillId="0" borderId="16" xfId="0" quotePrefix="1" applyNumberFormat="1" applyFont="1" applyBorder="1" applyAlignment="1">
      <alignment horizontal="center"/>
    </xf>
    <xf numFmtId="164" fontId="1" fillId="0" borderId="16" xfId="0" applyNumberFormat="1" applyFont="1" applyBorder="1" applyAlignment="1">
      <alignment horizontal="center"/>
    </xf>
    <xf numFmtId="0" fontId="2" fillId="0" borderId="34" xfId="0" applyFont="1" applyBorder="1" applyAlignment="1">
      <alignment horizontal="center" vertical="center" textRotation="90" wrapText="1"/>
    </xf>
    <xf numFmtId="164" fontId="1" fillId="0" borderId="44" xfId="2" applyNumberFormat="1" applyFont="1" applyBorder="1" applyAlignment="1">
      <alignment horizontal="center" vertical="center"/>
    </xf>
    <xf numFmtId="164" fontId="2" fillId="0" borderId="45" xfId="2" applyNumberFormat="1" applyFont="1" applyBorder="1" applyAlignment="1">
      <alignment horizontal="center" vertical="center"/>
    </xf>
    <xf numFmtId="164" fontId="1" fillId="0" borderId="43" xfId="2" applyNumberFormat="1" applyFont="1" applyBorder="1" applyAlignment="1">
      <alignment horizontal="center" vertical="center"/>
    </xf>
    <xf numFmtId="164" fontId="2" fillId="0" borderId="10" xfId="3" applyNumberFormat="1" applyFont="1" applyBorder="1" applyAlignment="1">
      <alignment horizontal="center" vertical="center"/>
    </xf>
    <xf numFmtId="164" fontId="2" fillId="0" borderId="13" xfId="3" applyNumberFormat="1" applyFont="1" applyBorder="1" applyAlignment="1">
      <alignment horizontal="center" vertical="center"/>
    </xf>
    <xf numFmtId="164" fontId="2" fillId="0" borderId="14" xfId="3" applyNumberFormat="1" applyFont="1" applyBorder="1" applyAlignment="1">
      <alignment horizontal="center" vertical="center"/>
    </xf>
    <xf numFmtId="166" fontId="2" fillId="0" borderId="4" xfId="0" applyNumberFormat="1" applyFont="1" applyBorder="1" applyAlignment="1">
      <alignment horizontal="center"/>
    </xf>
    <xf numFmtId="166" fontId="1" fillId="0" borderId="7" xfId="0" applyNumberFormat="1" applyFont="1" applyBorder="1" applyAlignment="1">
      <alignment horizontal="center"/>
    </xf>
    <xf numFmtId="166" fontId="2" fillId="0" borderId="7" xfId="0" applyNumberFormat="1" applyFont="1" applyBorder="1" applyAlignment="1">
      <alignment horizontal="center"/>
    </xf>
    <xf numFmtId="165" fontId="1" fillId="0" borderId="2"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41" xfId="0" applyFont="1" applyBorder="1" applyAlignment="1">
      <alignment wrapText="1"/>
    </xf>
    <xf numFmtId="0" fontId="2" fillId="0" borderId="41" xfId="0" applyFont="1" applyBorder="1" applyAlignment="1">
      <alignment wrapText="1"/>
    </xf>
    <xf numFmtId="0" fontId="2" fillId="0" borderId="39" xfId="0" applyFont="1" applyBorder="1" applyAlignment="1">
      <alignment wrapText="1"/>
    </xf>
    <xf numFmtId="164" fontId="1" fillId="0" borderId="0" xfId="0" applyNumberFormat="1" applyFont="1" applyAlignment="1">
      <alignment horizontal="center" vertical="justify"/>
    </xf>
    <xf numFmtId="1" fontId="1" fillId="0" borderId="5" xfId="0" applyNumberFormat="1" applyFont="1" applyBorder="1" applyAlignment="1">
      <alignment horizontal="center" vertical="center" wrapText="1"/>
    </xf>
    <xf numFmtId="0" fontId="1" fillId="0" borderId="0" xfId="0" applyFont="1" applyAlignment="1">
      <alignment vertical="justify"/>
    </xf>
    <xf numFmtId="9" fontId="1" fillId="0" borderId="40" xfId="0" applyNumberFormat="1" applyFont="1" applyBorder="1" applyAlignment="1"/>
    <xf numFmtId="9" fontId="1" fillId="0" borderId="0" xfId="0" applyNumberFormat="1" applyFont="1" applyAlignment="1"/>
    <xf numFmtId="9" fontId="1" fillId="0" borderId="0" xfId="0" applyNumberFormat="1" applyFont="1" applyAlignment="1">
      <alignment horizontal="right"/>
    </xf>
    <xf numFmtId="14" fontId="1" fillId="0" borderId="0" xfId="0" applyNumberFormat="1" applyFont="1" applyAlignment="1">
      <alignment horizontal="right"/>
    </xf>
    <xf numFmtId="14" fontId="1" fillId="0" borderId="0" xfId="0" applyNumberFormat="1" applyFont="1" applyAlignment="1"/>
    <xf numFmtId="165" fontId="1" fillId="0" borderId="1" xfId="0" applyNumberFormat="1" applyFont="1" applyBorder="1" applyAlignment="1"/>
    <xf numFmtId="1" fontId="1" fillId="0" borderId="0" xfId="0" applyNumberFormat="1" applyFont="1" applyAlignment="1"/>
    <xf numFmtId="0" fontId="1" fillId="0" borderId="6" xfId="0" applyFont="1" applyBorder="1" applyAlignment="1">
      <alignment wrapText="1"/>
    </xf>
    <xf numFmtId="0" fontId="7" fillId="2" borderId="0" xfId="0" applyFont="1" applyFill="1" applyAlignment="1">
      <alignment vertical="center"/>
    </xf>
    <xf numFmtId="0" fontId="8" fillId="2" borderId="0" xfId="0" applyFont="1" applyFill="1"/>
    <xf numFmtId="0" fontId="2" fillId="0" borderId="0" xfId="0" applyFont="1"/>
    <xf numFmtId="0" fontId="9" fillId="0" borderId="47" xfId="0" applyFont="1" applyBorder="1"/>
    <xf numFmtId="0" fontId="9" fillId="0" borderId="48" xfId="0" applyFont="1" applyBorder="1"/>
    <xf numFmtId="0" fontId="9" fillId="0" borderId="50" xfId="0" applyFont="1" applyBorder="1"/>
    <xf numFmtId="164" fontId="1" fillId="0" borderId="51" xfId="2" applyNumberFormat="1" applyFont="1" applyBorder="1" applyAlignment="1">
      <alignment horizontal="center" vertical="center"/>
    </xf>
    <xf numFmtId="0" fontId="12" fillId="0" borderId="48" xfId="0" applyFont="1" applyBorder="1" applyAlignment="1">
      <alignment horizontal="center"/>
    </xf>
    <xf numFmtId="0" fontId="14" fillId="0" borderId="48" xfId="0" applyFont="1" applyBorder="1"/>
    <xf numFmtId="0" fontId="9" fillId="0" borderId="52" xfId="0" applyFont="1" applyBorder="1"/>
    <xf numFmtId="0" fontId="1" fillId="0" borderId="0" xfId="0" applyFont="1" applyAlignment="1">
      <alignment horizontal="center"/>
    </xf>
    <xf numFmtId="0" fontId="1" fillId="0" borderId="0" xfId="0" applyFont="1" applyAlignment="1">
      <alignment horizontal="center" wrapText="1"/>
    </xf>
    <xf numFmtId="9" fontId="1" fillId="0" borderId="0" xfId="0" applyNumberFormat="1" applyFont="1" applyAlignment="1">
      <alignment horizontal="center"/>
    </xf>
    <xf numFmtId="0" fontId="7" fillId="2" borderId="0" xfId="0" applyFont="1" applyFill="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48" xfId="0" applyFont="1" applyBorder="1" applyAlignment="1">
      <alignment horizontal="center"/>
    </xf>
    <xf numFmtId="0" fontId="9" fillId="0" borderId="50" xfId="0" applyFont="1" applyBorder="1" applyAlignment="1">
      <alignment horizontal="center"/>
    </xf>
    <xf numFmtId="0" fontId="10" fillId="0" borderId="48" xfId="0" applyFont="1" applyBorder="1" applyAlignment="1">
      <alignment horizontal="center"/>
    </xf>
    <xf numFmtId="0" fontId="13" fillId="0" borderId="48"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48" xfId="0" applyFont="1" applyBorder="1" applyAlignment="1">
      <alignment horizontal="center" vertical="center"/>
    </xf>
    <xf numFmtId="0" fontId="15" fillId="0" borderId="29" xfId="0" applyFont="1" applyBorder="1" applyAlignment="1">
      <alignment horizontal="left" vertical="center" wrapText="1"/>
    </xf>
    <xf numFmtId="0" fontId="15" fillId="0" borderId="29" xfId="0" applyFont="1" applyBorder="1" applyAlignment="1">
      <alignment horizontal="center" vertical="center"/>
    </xf>
    <xf numFmtId="4" fontId="15" fillId="0" borderId="29" xfId="0" applyNumberFormat="1" applyFont="1" applyBorder="1" applyAlignment="1">
      <alignment horizontal="right" vertical="center"/>
    </xf>
    <xf numFmtId="0" fontId="11" fillId="3" borderId="47" xfId="0" applyFont="1" applyFill="1" applyBorder="1" applyAlignment="1">
      <alignment horizontal="center"/>
    </xf>
    <xf numFmtId="0" fontId="16" fillId="3" borderId="48" xfId="0" applyFont="1" applyFill="1" applyBorder="1" applyAlignment="1">
      <alignment horizontal="center"/>
    </xf>
    <xf numFmtId="0" fontId="17" fillId="0" borderId="29" xfId="0" applyFont="1" applyBorder="1" applyAlignment="1">
      <alignment horizontal="left" vertical="center" wrapText="1"/>
    </xf>
    <xf numFmtId="0" fontId="15" fillId="4" borderId="29" xfId="0" applyFont="1" applyFill="1" applyBorder="1" applyAlignment="1">
      <alignment horizontal="left" vertical="center" wrapText="1"/>
    </xf>
    <xf numFmtId="0" fontId="15" fillId="4" borderId="29" xfId="0" applyFont="1" applyFill="1" applyBorder="1" applyAlignment="1">
      <alignment horizontal="center" vertical="center"/>
    </xf>
    <xf numFmtId="4" fontId="15" fillId="4" borderId="29" xfId="0" applyNumberFormat="1" applyFont="1" applyFill="1" applyBorder="1" applyAlignment="1">
      <alignment horizontal="right" vertical="center"/>
    </xf>
    <xf numFmtId="0" fontId="15" fillId="0" borderId="29" xfId="0" applyFont="1" applyBorder="1" applyAlignment="1">
      <alignment horizontal="right" vertical="center" wrapText="1"/>
    </xf>
    <xf numFmtId="0" fontId="15" fillId="0" borderId="29" xfId="4" applyFont="1" applyBorder="1" applyAlignment="1">
      <alignment horizontal="left" vertical="center" wrapText="1"/>
    </xf>
    <xf numFmtId="0" fontId="1" fillId="0" borderId="29" xfId="4" applyFont="1" applyBorder="1" applyAlignment="1">
      <alignment horizontal="center" vertical="center"/>
    </xf>
    <xf numFmtId="0" fontId="15" fillId="0" borderId="29" xfId="4" applyFont="1" applyBorder="1" applyAlignment="1">
      <alignment wrapText="1"/>
    </xf>
    <xf numFmtId="0" fontId="15" fillId="0" borderId="29" xfId="4" applyFont="1" applyBorder="1" applyAlignment="1">
      <alignment horizontal="center" vertical="center"/>
    </xf>
    <xf numFmtId="0" fontId="15" fillId="0" borderId="29" xfId="4" applyFont="1" applyBorder="1" applyAlignment="1">
      <alignment horizontal="right" vertical="center"/>
    </xf>
    <xf numFmtId="0" fontId="10" fillId="3" borderId="48" xfId="0" applyFont="1" applyFill="1" applyBorder="1" applyAlignment="1">
      <alignment horizontal="center"/>
    </xf>
    <xf numFmtId="0" fontId="1" fillId="3" borderId="29" xfId="0" applyFont="1" applyFill="1" applyBorder="1" applyAlignment="1">
      <alignment horizontal="left" vertical="center" wrapText="1"/>
    </xf>
    <xf numFmtId="0" fontId="15" fillId="4" borderId="29" xfId="0" applyFont="1" applyFill="1" applyBorder="1" applyAlignment="1">
      <alignment horizontal="right" vertical="center" wrapText="1"/>
    </xf>
    <xf numFmtId="0" fontId="12" fillId="3" borderId="48" xfId="0" applyFont="1" applyFill="1" applyBorder="1" applyAlignment="1">
      <alignment horizontal="center"/>
    </xf>
    <xf numFmtId="2" fontId="1" fillId="0" borderId="0" xfId="0" applyNumberFormat="1" applyFont="1" applyAlignment="1">
      <alignment wrapText="1"/>
    </xf>
    <xf numFmtId="0" fontId="1" fillId="0" borderId="0" xfId="0" applyFont="1" applyAlignment="1">
      <alignment horizontal="center"/>
    </xf>
    <xf numFmtId="0" fontId="1" fillId="0" borderId="0" xfId="0" applyFont="1" applyAlignment="1">
      <alignment horizontal="right"/>
    </xf>
    <xf numFmtId="0" fontId="2" fillId="0" borderId="32" xfId="0" applyFont="1" applyBorder="1" applyAlignment="1">
      <alignment horizontal="right"/>
    </xf>
    <xf numFmtId="0" fontId="2" fillId="0" borderId="0" xfId="0" applyFont="1" applyAlignment="1">
      <alignment horizontal="right"/>
    </xf>
    <xf numFmtId="0" fontId="2" fillId="0" borderId="0" xfId="0" applyFont="1" applyAlignment="1">
      <alignment horizontal="center"/>
    </xf>
    <xf numFmtId="0" fontId="1" fillId="0" borderId="0" xfId="0" applyFont="1" applyAlignment="1">
      <alignment horizontal="center" vertical="justify"/>
    </xf>
    <xf numFmtId="0" fontId="1" fillId="0" borderId="0" xfId="0" applyFont="1" applyAlignment="1">
      <alignment horizontal="center" vertical="center"/>
    </xf>
    <xf numFmtId="0" fontId="1" fillId="0" borderId="3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8" fillId="3" borderId="48" xfId="0" applyFont="1" applyFill="1" applyBorder="1"/>
    <xf numFmtId="0" fontId="18" fillId="0" borderId="48" xfId="0" applyFont="1" applyBorder="1" applyAlignment="1">
      <alignment horizontal="center"/>
    </xf>
    <xf numFmtId="0" fontId="1" fillId="0" borderId="29" xfId="0" applyFont="1" applyBorder="1" applyAlignment="1">
      <alignment horizontal="left" vertical="center" wrapText="1"/>
    </xf>
    <xf numFmtId="0" fontId="1" fillId="0" borderId="29" xfId="0" applyFont="1" applyBorder="1" applyAlignment="1">
      <alignment horizontal="center" vertical="center"/>
    </xf>
    <xf numFmtId="4" fontId="1" fillId="0" borderId="29" xfId="0" applyNumberFormat="1" applyFont="1" applyBorder="1" applyAlignment="1">
      <alignment horizontal="right" vertical="center"/>
    </xf>
    <xf numFmtId="0" fontId="15" fillId="0" borderId="23" xfId="0" applyFont="1" applyBorder="1" applyAlignment="1">
      <alignment horizontal="center" vertical="center"/>
    </xf>
    <xf numFmtId="4" fontId="15" fillId="0" borderId="23" xfId="0" applyNumberFormat="1" applyFont="1" applyBorder="1" applyAlignment="1">
      <alignment horizontal="right" vertical="center"/>
    </xf>
    <xf numFmtId="164" fontId="1" fillId="0" borderId="55" xfId="2" applyNumberFormat="1" applyFont="1" applyBorder="1" applyAlignment="1">
      <alignment horizontal="center" vertical="center"/>
    </xf>
    <xf numFmtId="164" fontId="1" fillId="0" borderId="23" xfId="2" applyNumberFormat="1" applyFont="1" applyBorder="1" applyAlignment="1">
      <alignment horizontal="center" vertical="center"/>
    </xf>
    <xf numFmtId="164" fontId="2" fillId="0" borderId="56" xfId="2" applyNumberFormat="1" applyFont="1" applyBorder="1" applyAlignment="1">
      <alignment horizontal="center" vertical="center"/>
    </xf>
    <xf numFmtId="164" fontId="1" fillId="0" borderId="57" xfId="2" applyNumberFormat="1" applyFont="1" applyBorder="1" applyAlignment="1">
      <alignment horizontal="center" vertical="center"/>
    </xf>
    <xf numFmtId="0" fontId="15" fillId="0" borderId="55" xfId="0" applyFont="1" applyBorder="1" applyAlignment="1">
      <alignment horizontal="left" vertical="center" wrapText="1"/>
    </xf>
    <xf numFmtId="0" fontId="16" fillId="3" borderId="58" xfId="0" applyFont="1" applyFill="1" applyBorder="1" applyAlignment="1">
      <alignment horizontal="center"/>
    </xf>
    <xf numFmtId="0" fontId="15" fillId="0" borderId="48" xfId="0" applyFont="1" applyBorder="1" applyAlignment="1">
      <alignment horizontal="center" vertical="center"/>
    </xf>
    <xf numFmtId="4" fontId="15" fillId="0" borderId="48" xfId="0" applyNumberFormat="1" applyFont="1" applyBorder="1" applyAlignment="1">
      <alignment horizontal="right" vertical="center"/>
    </xf>
    <xf numFmtId="0" fontId="16" fillId="3" borderId="52" xfId="0" applyFont="1" applyFill="1" applyBorder="1" applyAlignment="1">
      <alignment horizontal="center"/>
    </xf>
    <xf numFmtId="0" fontId="15" fillId="0" borderId="27" xfId="0" applyFont="1" applyBorder="1" applyAlignment="1">
      <alignment horizontal="left" vertical="center" wrapText="1"/>
    </xf>
    <xf numFmtId="0" fontId="15" fillId="0" borderId="27" xfId="0" applyFont="1" applyBorder="1" applyAlignment="1">
      <alignment horizontal="center" vertical="center"/>
    </xf>
    <xf numFmtId="4" fontId="15" fillId="0" borderId="27" xfId="0" applyNumberFormat="1" applyFont="1" applyBorder="1" applyAlignment="1">
      <alignment horizontal="right" vertical="center"/>
    </xf>
    <xf numFmtId="0" fontId="19" fillId="0" borderId="48" xfId="0" applyFont="1" applyBorder="1" applyAlignment="1">
      <alignment wrapText="1"/>
    </xf>
    <xf numFmtId="2" fontId="1" fillId="0" borderId="29" xfId="4" applyNumberFormat="1" applyFont="1" applyBorder="1" applyAlignment="1">
      <alignment horizontal="right" vertical="center"/>
    </xf>
    <xf numFmtId="0" fontId="19" fillId="0" borderId="48" xfId="0" applyFont="1" applyBorder="1" applyAlignment="1">
      <alignment horizontal="center" wrapText="1"/>
    </xf>
    <xf numFmtId="0" fontId="13" fillId="0" borderId="50" xfId="0" applyFont="1" applyBorder="1" applyAlignment="1">
      <alignment horizontal="center" vertical="center" wrapText="1"/>
    </xf>
    <xf numFmtId="4" fontId="15" fillId="3" borderId="29" xfId="0" applyNumberFormat="1" applyFont="1" applyFill="1" applyBorder="1" applyAlignment="1">
      <alignment horizontal="right" vertical="center"/>
    </xf>
    <xf numFmtId="0" fontId="19" fillId="3" borderId="48" xfId="0" applyFont="1" applyFill="1" applyBorder="1" applyAlignment="1">
      <alignment wrapText="1"/>
    </xf>
    <xf numFmtId="0" fontId="1" fillId="0" borderId="1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1" fillId="0" borderId="10" xfId="0" applyFont="1" applyBorder="1" applyAlignment="1">
      <alignment horizontal="left"/>
    </xf>
    <xf numFmtId="0" fontId="1" fillId="0" borderId="13" xfId="0" applyFont="1" applyBorder="1" applyAlignment="1">
      <alignment horizontal="left"/>
    </xf>
    <xf numFmtId="0" fontId="1" fillId="0" borderId="1" xfId="0" applyFont="1" applyBorder="1" applyAlignment="1">
      <alignment horizontal="center" wrapText="1"/>
    </xf>
    <xf numFmtId="164" fontId="1" fillId="0" borderId="29" xfId="0" applyNumberFormat="1" applyFont="1" applyBorder="1" applyAlignment="1">
      <alignment horizontal="left" vertical="top" wrapText="1"/>
    </xf>
    <xf numFmtId="164" fontId="1" fillId="0" borderId="30" xfId="0" applyNumberFormat="1" applyFont="1" applyBorder="1" applyAlignment="1">
      <alignment horizontal="left" vertical="top" wrapText="1"/>
    </xf>
    <xf numFmtId="0" fontId="2" fillId="0" borderId="37" xfId="0" applyFont="1" applyBorder="1" applyAlignment="1">
      <alignment horizontal="right"/>
    </xf>
    <xf numFmtId="0" fontId="2" fillId="0" borderId="38" xfId="0" applyFont="1" applyBorder="1" applyAlignment="1">
      <alignment horizontal="right"/>
    </xf>
    <xf numFmtId="0" fontId="2" fillId="0" borderId="2" xfId="0" applyFont="1" applyBorder="1" applyAlignment="1">
      <alignment horizontal="right"/>
    </xf>
    <xf numFmtId="0" fontId="2" fillId="0" borderId="21" xfId="0" applyFont="1" applyBorder="1" applyAlignment="1">
      <alignment horizontal="right"/>
    </xf>
    <xf numFmtId="0" fontId="2" fillId="0" borderId="22" xfId="0" applyFont="1" applyBorder="1" applyAlignment="1">
      <alignment horizontal="right"/>
    </xf>
    <xf numFmtId="0" fontId="1" fillId="0" borderId="5"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2" fillId="0" borderId="32" xfId="0" applyFont="1" applyBorder="1" applyAlignment="1">
      <alignment horizontal="right"/>
    </xf>
    <xf numFmtId="0" fontId="2" fillId="0" borderId="33" xfId="0" applyFont="1" applyBorder="1" applyAlignment="1">
      <alignment horizontal="right"/>
    </xf>
    <xf numFmtId="0" fontId="2" fillId="0" borderId="34"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164" fontId="1" fillId="0" borderId="21" xfId="0" applyNumberFormat="1" applyFont="1" applyBorder="1" applyAlignment="1">
      <alignment horizontal="left" vertical="top" wrapText="1"/>
    </xf>
    <xf numFmtId="164" fontId="1" fillId="0" borderId="22" xfId="0" applyNumberFormat="1" applyFont="1" applyBorder="1" applyAlignment="1">
      <alignment horizontal="left" vertical="top"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right"/>
    </xf>
    <xf numFmtId="164" fontId="2" fillId="0" borderId="41" xfId="0" applyNumberFormat="1" applyFont="1" applyBorder="1" applyAlignment="1">
      <alignment horizontal="left"/>
    </xf>
    <xf numFmtId="164" fontId="1" fillId="0" borderId="39" xfId="0" applyNumberFormat="1" applyFont="1" applyBorder="1" applyAlignment="1">
      <alignment horizontal="center"/>
    </xf>
    <xf numFmtId="0" fontId="2" fillId="0" borderId="0" xfId="0" applyFont="1" applyAlignment="1">
      <alignment horizontal="right" vertical="justify"/>
    </xf>
    <xf numFmtId="0" fontId="2" fillId="0" borderId="0" xfId="0" applyFont="1" applyAlignment="1">
      <alignment horizontal="center"/>
    </xf>
    <xf numFmtId="0" fontId="1" fillId="0" borderId="15" xfId="0" applyFont="1" applyBorder="1" applyAlignment="1">
      <alignment horizontal="center" vertical="top"/>
    </xf>
    <xf numFmtId="164" fontId="2" fillId="0" borderId="39" xfId="0" applyNumberFormat="1" applyFont="1" applyBorder="1" applyAlignment="1">
      <alignment horizontal="left"/>
    </xf>
    <xf numFmtId="0" fontId="1" fillId="0" borderId="0" xfId="0" applyFont="1" applyAlignment="1">
      <alignment horizontal="center" vertical="justify"/>
    </xf>
    <xf numFmtId="0" fontId="1" fillId="0" borderId="22"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165" fontId="1" fillId="0" borderId="1" xfId="0" applyNumberFormat="1" applyFont="1" applyBorder="1" applyAlignment="1">
      <alignment wrapText="1"/>
    </xf>
    <xf numFmtId="0" fontId="2" fillId="0" borderId="10" xfId="3" applyFont="1" applyBorder="1" applyAlignment="1">
      <alignment horizontal="right" wrapText="1"/>
    </xf>
    <xf numFmtId="0" fontId="2" fillId="0" borderId="54" xfId="3" applyFont="1" applyBorder="1" applyAlignment="1">
      <alignment horizontal="right" wrapText="1"/>
    </xf>
    <xf numFmtId="0" fontId="2" fillId="0" borderId="13" xfId="3" applyFont="1" applyBorder="1" applyAlignment="1">
      <alignment horizontal="right" wrapText="1"/>
    </xf>
    <xf numFmtId="0" fontId="2" fillId="0" borderId="14" xfId="3" applyFont="1" applyBorder="1" applyAlignment="1">
      <alignment horizontal="right" wrapText="1"/>
    </xf>
    <xf numFmtId="0" fontId="2"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2" fontId="1" fillId="0" borderId="0" xfId="0" applyNumberFormat="1" applyFont="1" applyAlignment="1">
      <alignment horizontal="right" vertical="center"/>
    </xf>
    <xf numFmtId="0" fontId="1" fillId="0" borderId="32"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 fillId="0" borderId="33" xfId="0" applyFont="1" applyBorder="1" applyAlignment="1">
      <alignment horizontal="center" vertical="center"/>
    </xf>
    <xf numFmtId="0" fontId="1" fillId="0" borderId="21" xfId="0" applyFont="1" applyBorder="1" applyAlignment="1">
      <alignment horizontal="center" vertical="center" textRotation="90"/>
    </xf>
    <xf numFmtId="0" fontId="1" fillId="0" borderId="33" xfId="0" applyFont="1" applyBorder="1" applyAlignment="1">
      <alignment horizontal="center" vertical="center" textRotation="90"/>
    </xf>
    <xf numFmtId="164" fontId="1" fillId="0" borderId="0" xfId="0" applyNumberFormat="1" applyFont="1" applyAlignment="1">
      <alignment horizontal="center" vertical="center"/>
    </xf>
    <xf numFmtId="165" fontId="1" fillId="0" borderId="39" xfId="0" applyNumberFormat="1" applyFont="1" applyBorder="1" applyAlignment="1">
      <alignment horizontal="left" wrapText="1"/>
    </xf>
    <xf numFmtId="0" fontId="2" fillId="0" borderId="53" xfId="3" applyFont="1" applyBorder="1" applyAlignment="1">
      <alignment horizontal="right" wrapText="1"/>
    </xf>
    <xf numFmtId="0" fontId="1" fillId="0" borderId="27" xfId="0" applyFont="1" applyBorder="1" applyAlignment="1">
      <alignment horizontal="center" vertical="center" textRotation="90" wrapText="1"/>
    </xf>
    <xf numFmtId="0" fontId="1" fillId="0" borderId="27" xfId="0" applyFont="1" applyBorder="1" applyAlignment="1">
      <alignment horizontal="center" vertical="center"/>
    </xf>
    <xf numFmtId="0" fontId="1" fillId="0" borderId="27" xfId="0" applyFont="1" applyBorder="1" applyAlignment="1">
      <alignment horizontal="center" vertical="center" textRotation="90"/>
    </xf>
    <xf numFmtId="0" fontId="1" fillId="0" borderId="28" xfId="0" applyFont="1" applyBorder="1" applyAlignment="1">
      <alignment horizontal="center" vertical="center" textRotation="90" wrapText="1"/>
    </xf>
    <xf numFmtId="0" fontId="8" fillId="2" borderId="0" xfId="0" applyFont="1" applyFill="1" applyAlignment="1">
      <alignment horizontal="left"/>
    </xf>
  </cellXfs>
  <cellStyles count="5">
    <cellStyle name="Normal 2" xfId="2" xr:uid="{7728D04F-492C-44E8-B42B-2D52765FDA4E}"/>
    <cellStyle name="Parasts" xfId="0" builtinId="0"/>
    <cellStyle name="Parasts 2" xfId="4" xr:uid="{898E69B6-752E-4C64-8AC7-6E530B37409F}"/>
    <cellStyle name="Обычный_33. OZOLNIEKU NOVADA DOME_OZO SKOLA_TELPU, GAITENU, KAPNU TELPU REMONTS_TAME_VADIMS_2011_02_25_melnraksts" xfId="1" xr:uid="{27B8B69A-03D4-40B4-A3C8-7514A8074FD9}"/>
    <cellStyle name="Обычный_saulkrasti_tame" xfId="3" xr:uid="{EF826793-B516-42BF-A9FE-745B5EE737D9}"/>
  </cellStyles>
  <dxfs count="121">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Prezenta" id="{2A5F302D-39D3-4887-AC0C-F6815391EBCF}" userId="S::prezenta@lna.lv::a5e35044-ce86-42f9-a393-abc70c6a0ab2" providerId="AD"/>
</personList>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42" dT="2021-03-10T14:16:13.62" personId="{2A5F302D-39D3-4887-AC0C-F6815391EBCF}" id="{48C47BB7-D563-48A6-A7E6-BD6F0086FC25}">
    <text>no papildus akta Nr.2</text>
  </threadedComment>
  <threadedComment ref="E47" dT="2021-03-10T14:16:35.27" personId="{2A5F302D-39D3-4887-AC0C-F6815391EBCF}" id="{9415F005-65AE-4EF8-BEEC-5F0AAAB0F138}">
    <text>ir iesniegts izmaiņu rasējums</text>
  </threadedComment>
</ThreadedComments>
</file>

<file path=xl/threadedComments/threadedComment2.xml><?xml version="1.0" encoding="utf-8"?>
<ThreadedComments xmlns="http://schemas.microsoft.com/office/spreadsheetml/2018/threadedcomments" xmlns:x="http://schemas.openxmlformats.org/spreadsheetml/2006/main">
  <threadedComment ref="E16" dT="2021-03-10T09:19:14.55" personId="{2A5F302D-39D3-4887-AC0C-F6815391EBCF}" id="{92F71A33-0487-4809-AB34-B195770ED8A2}">
    <text>Tiek nolemts papildus nomainīt  kāpņu telpas durvis + 4 gab</text>
  </threadedComment>
  <threadedComment ref="E39" dT="2021-03-10T14:18:32.34" personId="{2A5F302D-39D3-4887-AC0C-F6815391EBCF}" id="{D1B3A7E1-C617-4E93-98EB-525F972FDD31}">
    <text>nāk papildus</text>
  </threadedComment>
  <threadedComment ref="E40" dT="2021-03-10T14:18:13.53" personId="{2A5F302D-39D3-4887-AC0C-F6815391EBCF}" id="{83BB893B-4160-4A47-A16D-12A7023A56F9}">
    <text>Aiļu apdares apjoms pieaug par 20 m2, jo nāk klāt ieejas durvis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31430-5C93-4B79-A831-5D55A3D25B3D}">
  <sheetPr codeName="Sheet1"/>
  <dimension ref="A2:C33"/>
  <sheetViews>
    <sheetView view="pageBreakPreview" zoomScaleNormal="100" zoomScaleSheetLayoutView="100" workbookViewId="0">
      <selection activeCell="B16" sqref="B16"/>
    </sheetView>
  </sheetViews>
  <sheetFormatPr defaultRowHeight="11.25" x14ac:dyDescent="0.2"/>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
      <c r="C2" s="122" t="s">
        <v>0</v>
      </c>
    </row>
    <row r="3" spans="1:3" x14ac:dyDescent="0.2">
      <c r="A3" s="122"/>
      <c r="B3" s="2"/>
      <c r="C3" s="2"/>
    </row>
    <row r="4" spans="1:3" x14ac:dyDescent="0.2">
      <c r="B4" s="153" t="s">
        <v>1</v>
      </c>
      <c r="C4" s="153"/>
    </row>
    <row r="5" spans="1:3" x14ac:dyDescent="0.2">
      <c r="A5" s="122"/>
      <c r="B5" s="122"/>
      <c r="C5" s="122"/>
    </row>
    <row r="6" spans="1:3" x14ac:dyDescent="0.2">
      <c r="C6" s="119" t="s">
        <v>2</v>
      </c>
    </row>
    <row r="8" spans="1:3" x14ac:dyDescent="0.2">
      <c r="B8" s="154" t="s">
        <v>3</v>
      </c>
      <c r="C8" s="154"/>
    </row>
    <row r="11" spans="1:3" x14ac:dyDescent="0.2">
      <c r="B11" s="122" t="s">
        <v>4</v>
      </c>
    </row>
    <row r="12" spans="1:3" x14ac:dyDescent="0.2">
      <c r="B12" s="118" t="s">
        <v>5</v>
      </c>
    </row>
    <row r="13" spans="1:3" x14ac:dyDescent="0.2">
      <c r="A13" s="119" t="s">
        <v>6</v>
      </c>
      <c r="B13" s="64" t="s">
        <v>7</v>
      </c>
      <c r="C13" s="64"/>
    </row>
    <row r="14" spans="1:3" ht="22.5" x14ac:dyDescent="0.2">
      <c r="A14" s="119" t="s">
        <v>8</v>
      </c>
      <c r="B14" s="64" t="s">
        <v>9</v>
      </c>
      <c r="C14" s="64"/>
    </row>
    <row r="15" spans="1:3" x14ac:dyDescent="0.2">
      <c r="A15" s="119" t="s">
        <v>10</v>
      </c>
      <c r="B15" s="63" t="s">
        <v>11</v>
      </c>
      <c r="C15" s="63"/>
    </row>
    <row r="16" spans="1:3" x14ac:dyDescent="0.2">
      <c r="A16" s="119" t="s">
        <v>12</v>
      </c>
      <c r="B16" s="62" t="s">
        <v>13</v>
      </c>
      <c r="C16" s="62"/>
    </row>
    <row r="17" spans="1:3" ht="12" thickBot="1" x14ac:dyDescent="0.25"/>
    <row r="18" spans="1:3" x14ac:dyDescent="0.2">
      <c r="A18" s="3" t="s">
        <v>14</v>
      </c>
      <c r="B18" s="4" t="s">
        <v>15</v>
      </c>
      <c r="C18" s="5" t="s">
        <v>16</v>
      </c>
    </row>
    <row r="19" spans="1:3" ht="22.5" x14ac:dyDescent="0.2">
      <c r="A19" s="66">
        <v>1</v>
      </c>
      <c r="B19" s="75" t="s">
        <v>17</v>
      </c>
      <c r="C19" s="6">
        <f>'Kops a'!E27</f>
        <v>0</v>
      </c>
    </row>
    <row r="20" spans="1:3" ht="12" thickBot="1" x14ac:dyDescent="0.25">
      <c r="A20" s="7"/>
      <c r="B20" s="8" t="s">
        <v>18</v>
      </c>
      <c r="C20" s="9">
        <f>SUM(C19:C19)</f>
        <v>0</v>
      </c>
    </row>
    <row r="21" spans="1:3" ht="12" thickBot="1" x14ac:dyDescent="0.25">
      <c r="B21" s="121"/>
      <c r="C21" s="10"/>
    </row>
    <row r="22" spans="1:3" ht="12" thickBot="1" x14ac:dyDescent="0.25">
      <c r="A22" s="155" t="s">
        <v>19</v>
      </c>
      <c r="B22" s="156"/>
      <c r="C22" s="11">
        <f>ROUND(C20*21%,2)</f>
        <v>0</v>
      </c>
    </row>
    <row r="25" spans="1:3" x14ac:dyDescent="0.2">
      <c r="A25" s="1" t="s">
        <v>20</v>
      </c>
      <c r="B25" s="157"/>
      <c r="C25" s="157"/>
    </row>
    <row r="26" spans="1:3" x14ac:dyDescent="0.2">
      <c r="B26" s="152" t="s">
        <v>21</v>
      </c>
      <c r="C26" s="152"/>
    </row>
    <row r="28" spans="1:3" x14ac:dyDescent="0.2">
      <c r="A28" s="1" t="s">
        <v>22</v>
      </c>
      <c r="B28" s="12"/>
      <c r="C28" s="12"/>
    </row>
    <row r="29" spans="1:3" x14ac:dyDescent="0.2">
      <c r="A29" s="12"/>
      <c r="B29" s="12"/>
      <c r="C29" s="12"/>
    </row>
    <row r="30" spans="1:3" x14ac:dyDescent="0.2">
      <c r="A30" s="1" t="s">
        <v>23</v>
      </c>
    </row>
    <row r="32" spans="1:3" x14ac:dyDescent="0.2">
      <c r="A32" s="78" t="s">
        <v>24</v>
      </c>
    </row>
    <row r="33" spans="1:1" x14ac:dyDescent="0.2">
      <c r="A33" s="78" t="s">
        <v>25</v>
      </c>
    </row>
  </sheetData>
  <mergeCells count="5">
    <mergeCell ref="B26:C26"/>
    <mergeCell ref="B4:C4"/>
    <mergeCell ref="B8:C8"/>
    <mergeCell ref="A22:B22"/>
    <mergeCell ref="B25:C25"/>
  </mergeCells>
  <conditionalFormatting sqref="C19:C20 C22">
    <cfRule type="cellIs" dxfId="120" priority="9" operator="equal">
      <formula>0</formula>
    </cfRule>
  </conditionalFormatting>
  <conditionalFormatting sqref="B13:B16">
    <cfRule type="cellIs" dxfId="119" priority="8" operator="equal">
      <formula>0</formula>
    </cfRule>
  </conditionalFormatting>
  <conditionalFormatting sqref="B19">
    <cfRule type="cellIs" dxfId="118" priority="7" operator="equal">
      <formula>0</formula>
    </cfRule>
  </conditionalFormatting>
  <conditionalFormatting sqref="B28">
    <cfRule type="cellIs" dxfId="117" priority="5" operator="equal">
      <formula>0</formula>
    </cfRule>
  </conditionalFormatting>
  <conditionalFormatting sqref="B25:C25">
    <cfRule type="cellIs" dxfId="116" priority="3" operator="equal">
      <formula>0</formula>
    </cfRule>
  </conditionalFormatting>
  <conditionalFormatting sqref="A19">
    <cfRule type="cellIs" dxfId="115" priority="2" operator="equal">
      <formula>0</formula>
    </cfRule>
  </conditionalFormatting>
  <conditionalFormatting sqref="A30">
    <cfRule type="containsText" dxfId="114" priority="1" operator="containsText" text="Tāme sastādīta 20__. gada __. _________">
      <formula>NOT(ISERROR(SEARCH("Tāme sastādīta 20__. gada __. _________",A30)))</formula>
    </cfRule>
  </conditionalFormatting>
  <pageMargins left="0" right="0" top="0.78740157480314965" bottom="0" header="0"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2A43-B4C7-4247-B899-4F316ECA05DF}">
  <sheetPr codeName="Sheet2"/>
  <dimension ref="A1:I48"/>
  <sheetViews>
    <sheetView view="pageBreakPreview" zoomScaleNormal="100" zoomScaleSheetLayoutView="100" workbookViewId="0">
      <selection activeCell="E27" sqref="E27"/>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9" width="17.7109375" style="1" customWidth="1"/>
    <col min="10"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119"/>
      <c r="G1" s="154"/>
      <c r="H1" s="154"/>
      <c r="I1" s="154"/>
    </row>
    <row r="2" spans="1:9" x14ac:dyDescent="0.2">
      <c r="A2" s="194" t="s">
        <v>26</v>
      </c>
      <c r="B2" s="194"/>
      <c r="C2" s="194"/>
      <c r="D2" s="194"/>
      <c r="E2" s="194"/>
      <c r="F2" s="194"/>
      <c r="G2" s="194"/>
      <c r="H2" s="194"/>
      <c r="I2" s="194"/>
    </row>
    <row r="3" spans="1:9" x14ac:dyDescent="0.2">
      <c r="A3" s="122"/>
      <c r="B3" s="122"/>
      <c r="C3" s="122"/>
      <c r="D3" s="122"/>
      <c r="E3" s="122" t="s">
        <v>27</v>
      </c>
      <c r="F3" s="122"/>
      <c r="G3" s="122"/>
      <c r="H3" s="122"/>
      <c r="I3" s="122"/>
    </row>
    <row r="4" spans="1:9" x14ac:dyDescent="0.2">
      <c r="A4" s="122"/>
      <c r="B4" s="122"/>
      <c r="C4" s="195" t="s">
        <v>28</v>
      </c>
      <c r="D4" s="195"/>
      <c r="E4" s="195"/>
      <c r="F4" s="195"/>
      <c r="G4" s="195"/>
      <c r="H4" s="195"/>
      <c r="I4" s="195"/>
    </row>
    <row r="5" spans="1:9" ht="11.25" customHeight="1" x14ac:dyDescent="0.2">
      <c r="A5" s="67"/>
      <c r="B5" s="67"/>
      <c r="C5" s="197" t="s">
        <v>5</v>
      </c>
      <c r="D5" s="197"/>
      <c r="E5" s="197"/>
      <c r="F5" s="197"/>
      <c r="G5" s="197"/>
      <c r="H5" s="197"/>
      <c r="I5" s="197"/>
    </row>
    <row r="6" spans="1:9" x14ac:dyDescent="0.2">
      <c r="A6" s="193" t="s">
        <v>29</v>
      </c>
      <c r="B6" s="193"/>
      <c r="C6" s="193"/>
      <c r="D6" s="196" t="str">
        <f>'Kopt a'!B13</f>
        <v>Daudzdzīvokļu dzīvojamā ēka</v>
      </c>
      <c r="E6" s="196"/>
      <c r="F6" s="196"/>
      <c r="G6" s="196"/>
      <c r="H6" s="196"/>
      <c r="I6" s="196"/>
    </row>
    <row r="7" spans="1:9" x14ac:dyDescent="0.2">
      <c r="A7" s="193" t="s">
        <v>8</v>
      </c>
      <c r="B7" s="193"/>
      <c r="C7" s="193"/>
      <c r="D7" s="191" t="str">
        <f>'Kopt a'!B14</f>
        <v>Daudzdzīvokļu dzīvojamās ēkas energoefektivitātes paaugstināšanas pasākumi</v>
      </c>
      <c r="E7" s="191"/>
      <c r="F7" s="191"/>
      <c r="G7" s="191"/>
      <c r="H7" s="191"/>
      <c r="I7" s="191"/>
    </row>
    <row r="8" spans="1:9" x14ac:dyDescent="0.2">
      <c r="A8" s="190" t="s">
        <v>30</v>
      </c>
      <c r="B8" s="190"/>
      <c r="C8" s="190"/>
      <c r="D8" s="191" t="str">
        <f>'Kopt a'!B15</f>
        <v>Dārza iela 3, Liepāja</v>
      </c>
      <c r="E8" s="191"/>
      <c r="F8" s="191"/>
      <c r="G8" s="191"/>
      <c r="H8" s="191"/>
      <c r="I8" s="191"/>
    </row>
    <row r="9" spans="1:9" x14ac:dyDescent="0.2">
      <c r="A9" s="190" t="s">
        <v>31</v>
      </c>
      <c r="B9" s="190"/>
      <c r="C9" s="190"/>
      <c r="D9" s="191" t="str">
        <f>'Kopt a'!B16</f>
        <v>Nr. 3-8/579</v>
      </c>
      <c r="E9" s="191"/>
      <c r="F9" s="191"/>
      <c r="G9" s="191"/>
      <c r="H9" s="191"/>
      <c r="I9" s="191"/>
    </row>
    <row r="10" spans="1:9" x14ac:dyDescent="0.2">
      <c r="C10" s="119" t="s">
        <v>32</v>
      </c>
      <c r="D10" s="192">
        <f>E25</f>
        <v>0</v>
      </c>
      <c r="E10" s="192"/>
      <c r="F10" s="65"/>
      <c r="G10" s="65"/>
      <c r="H10" s="65"/>
      <c r="I10" s="65"/>
    </row>
    <row r="11" spans="1:9" x14ac:dyDescent="0.2">
      <c r="C11" s="119" t="s">
        <v>33</v>
      </c>
      <c r="D11" s="192">
        <f>I21</f>
        <v>0</v>
      </c>
      <c r="E11" s="192"/>
      <c r="F11" s="65"/>
      <c r="G11" s="65"/>
      <c r="H11" s="65"/>
      <c r="I11" s="65"/>
    </row>
    <row r="12" spans="1:9" ht="12" thickBot="1" x14ac:dyDescent="0.25">
      <c r="F12" s="123"/>
      <c r="G12" s="123"/>
      <c r="H12" s="123"/>
      <c r="I12" s="123"/>
    </row>
    <row r="13" spans="1:9" x14ac:dyDescent="0.2">
      <c r="A13" s="174" t="s">
        <v>34</v>
      </c>
      <c r="B13" s="176" t="s">
        <v>35</v>
      </c>
      <c r="C13" s="178" t="s">
        <v>36</v>
      </c>
      <c r="D13" s="179"/>
      <c r="E13" s="182" t="s">
        <v>37</v>
      </c>
      <c r="F13" s="186" t="s">
        <v>38</v>
      </c>
      <c r="G13" s="187"/>
      <c r="H13" s="187"/>
      <c r="I13" s="188" t="s">
        <v>39</v>
      </c>
    </row>
    <row r="14" spans="1:9" ht="12" thickBot="1" x14ac:dyDescent="0.25">
      <c r="A14" s="175"/>
      <c r="B14" s="177"/>
      <c r="C14" s="180"/>
      <c r="D14" s="181"/>
      <c r="E14" s="183"/>
      <c r="F14" s="13" t="s">
        <v>40</v>
      </c>
      <c r="G14" s="14" t="s">
        <v>41</v>
      </c>
      <c r="H14" s="14" t="s">
        <v>42</v>
      </c>
      <c r="I14" s="189"/>
    </row>
    <row r="15" spans="1:9" x14ac:dyDescent="0.2">
      <c r="A15" s="60">
        <v>1</v>
      </c>
      <c r="B15" s="18" t="str">
        <f>IF(A15=0,0,CONCATENATE("Lt-",A15))</f>
        <v>Lt-1</v>
      </c>
      <c r="C15" s="184" t="str">
        <f>'1a'!C2:I2</f>
        <v>Būvlaukuma sagtavošana</v>
      </c>
      <c r="D15" s="185"/>
      <c r="E15" s="47">
        <f>'1a'!P28</f>
        <v>0</v>
      </c>
      <c r="F15" s="42">
        <f>'1a'!M28</f>
        <v>0</v>
      </c>
      <c r="G15" s="43">
        <f>'1a'!N28</f>
        <v>0</v>
      </c>
      <c r="H15" s="43">
        <f>'1a'!O28</f>
        <v>0</v>
      </c>
      <c r="I15" s="44">
        <f>'1a'!L28</f>
        <v>0</v>
      </c>
    </row>
    <row r="16" spans="1:9" x14ac:dyDescent="0.2">
      <c r="A16" s="60">
        <v>2</v>
      </c>
      <c r="B16" s="19" t="str">
        <f>IF(A16=0,0,CONCATENATE("Lt-",A16))</f>
        <v>Lt-2</v>
      </c>
      <c r="C16" s="158" t="str">
        <f>'2a'!C2:I2</f>
        <v>Fasādes siltināšana</v>
      </c>
      <c r="D16" s="159"/>
      <c r="E16" s="48">
        <f>'2a'!P64</f>
        <v>0</v>
      </c>
      <c r="F16" s="36">
        <f>'2a'!M64</f>
        <v>0</v>
      </c>
      <c r="G16" s="45">
        <f>'2a'!N64</f>
        <v>0</v>
      </c>
      <c r="H16" s="45">
        <f>'2a'!O64</f>
        <v>0</v>
      </c>
      <c r="I16" s="46">
        <f>'2a'!L64</f>
        <v>0</v>
      </c>
    </row>
    <row r="17" spans="1:9" x14ac:dyDescent="0.2">
      <c r="A17" s="61">
        <v>3</v>
      </c>
      <c r="B17" s="19" t="str">
        <f t="shared" ref="B17:B20" si="0">IF(A17=0,0,CONCATENATE("Lt-",A17))</f>
        <v>Lt-3</v>
      </c>
      <c r="C17" s="158" t="str">
        <f>'3a'!C2:I2</f>
        <v>Logi, durvis, restes</v>
      </c>
      <c r="D17" s="159"/>
      <c r="E17" s="49">
        <f>'3a'!P41</f>
        <v>0</v>
      </c>
      <c r="F17" s="36">
        <f>'3a'!M41</f>
        <v>0</v>
      </c>
      <c r="G17" s="45">
        <f>'3a'!N41</f>
        <v>0</v>
      </c>
      <c r="H17" s="45">
        <f>'3a'!O41</f>
        <v>0</v>
      </c>
      <c r="I17" s="46">
        <f>'3a'!L41</f>
        <v>0</v>
      </c>
    </row>
    <row r="18" spans="1:9" ht="11.25" customHeight="1" x14ac:dyDescent="0.2">
      <c r="A18" s="61">
        <v>4</v>
      </c>
      <c r="B18" s="19" t="str">
        <f t="shared" si="0"/>
        <v>Lt-4</v>
      </c>
      <c r="C18" s="158" t="str">
        <f>'4a'!C2:I2</f>
        <v>Bēniņi, jumts</v>
      </c>
      <c r="D18" s="159"/>
      <c r="E18" s="49">
        <f>'4a'!P44</f>
        <v>0</v>
      </c>
      <c r="F18" s="36">
        <f>'4a'!M44</f>
        <v>0</v>
      </c>
      <c r="G18" s="45">
        <f>'4a'!N44</f>
        <v>0</v>
      </c>
      <c r="H18" s="45">
        <f>'4a'!O44</f>
        <v>0</v>
      </c>
      <c r="I18" s="46">
        <f>'4a'!L44</f>
        <v>0</v>
      </c>
    </row>
    <row r="19" spans="1:9" x14ac:dyDescent="0.2">
      <c r="A19" s="61">
        <v>5</v>
      </c>
      <c r="B19" s="19" t="str">
        <f t="shared" si="0"/>
        <v>Lt-5</v>
      </c>
      <c r="C19" s="158" t="str">
        <f>'5a'!C2:I2</f>
        <v>Labiekārtošana</v>
      </c>
      <c r="D19" s="159"/>
      <c r="E19" s="49">
        <f>'5a'!P28</f>
        <v>0</v>
      </c>
      <c r="F19" s="36">
        <f>'5a'!M28</f>
        <v>0</v>
      </c>
      <c r="G19" s="45">
        <f>'5a'!N28</f>
        <v>0</v>
      </c>
      <c r="H19" s="45">
        <f>'5a'!O28</f>
        <v>0</v>
      </c>
      <c r="I19" s="46">
        <f>'5a'!L28</f>
        <v>0</v>
      </c>
    </row>
    <row r="20" spans="1:9" x14ac:dyDescent="0.2">
      <c r="A20" s="61">
        <v>6</v>
      </c>
      <c r="B20" s="19" t="str">
        <f t="shared" si="0"/>
        <v>Lt-6</v>
      </c>
      <c r="C20" s="158" t="str">
        <f>'6a'!C2:I2</f>
        <v>Zibensaizsardzība</v>
      </c>
      <c r="D20" s="159"/>
      <c r="E20" s="49">
        <f>'6a'!P38</f>
        <v>0</v>
      </c>
      <c r="F20" s="36">
        <f>'6a'!M38</f>
        <v>0</v>
      </c>
      <c r="G20" s="45">
        <f>'6a'!N38</f>
        <v>0</v>
      </c>
      <c r="H20" s="45">
        <f>'6a'!O38</f>
        <v>0</v>
      </c>
      <c r="I20" s="46">
        <f>'6a'!L38</f>
        <v>0</v>
      </c>
    </row>
    <row r="21" spans="1:9" x14ac:dyDescent="0.2">
      <c r="A21" s="160" t="s">
        <v>43</v>
      </c>
      <c r="B21" s="161"/>
      <c r="C21" s="161"/>
      <c r="D21" s="161"/>
      <c r="E21" s="31">
        <f>SUM(E15:E20)</f>
        <v>0</v>
      </c>
      <c r="F21" s="30">
        <f>SUM(F15:F20)</f>
        <v>0</v>
      </c>
      <c r="G21" s="30">
        <f>SUM(G15:G20)</f>
        <v>0</v>
      </c>
      <c r="H21" s="30">
        <f>SUM(H15:H20)</f>
        <v>0</v>
      </c>
      <c r="I21" s="31">
        <f>SUM(I15:I20)</f>
        <v>0</v>
      </c>
    </row>
    <row r="22" spans="1:9" x14ac:dyDescent="0.2">
      <c r="A22" s="162" t="s">
        <v>44</v>
      </c>
      <c r="B22" s="163"/>
      <c r="C22" s="164"/>
      <c r="D22" s="57"/>
      <c r="E22" s="32">
        <f>ROUND(E21*$D22,2)</f>
        <v>0</v>
      </c>
      <c r="F22" s="33"/>
      <c r="G22" s="33"/>
      <c r="H22" s="33"/>
      <c r="I22" s="33"/>
    </row>
    <row r="23" spans="1:9" x14ac:dyDescent="0.2">
      <c r="A23" s="165" t="s">
        <v>45</v>
      </c>
      <c r="B23" s="166"/>
      <c r="C23" s="167"/>
      <c r="D23" s="58"/>
      <c r="E23" s="34">
        <f>ROUND(E22*$D23,2)</f>
        <v>0</v>
      </c>
      <c r="F23" s="33"/>
      <c r="G23" s="33"/>
      <c r="H23" s="33"/>
      <c r="I23" s="33"/>
    </row>
    <row r="24" spans="1:9" x14ac:dyDescent="0.2">
      <c r="A24" s="168" t="s">
        <v>46</v>
      </c>
      <c r="B24" s="169"/>
      <c r="C24" s="170"/>
      <c r="D24" s="59"/>
      <c r="E24" s="34">
        <f>ROUND(E21*$D24,2)</f>
        <v>0</v>
      </c>
      <c r="F24" s="33"/>
      <c r="G24" s="33"/>
      <c r="H24" s="33"/>
      <c r="I24" s="33"/>
    </row>
    <row r="25" spans="1:9" ht="12" thickBot="1" x14ac:dyDescent="0.25">
      <c r="A25" s="171" t="s">
        <v>47</v>
      </c>
      <c r="B25" s="172"/>
      <c r="C25" s="173"/>
      <c r="D25" s="16"/>
      <c r="E25" s="35">
        <f>SUM(E21:E24)-E23</f>
        <v>0</v>
      </c>
      <c r="F25" s="33"/>
      <c r="G25" s="33"/>
      <c r="H25" s="33"/>
      <c r="I25" s="33"/>
    </row>
    <row r="26" spans="1:9" ht="12" thickBot="1" x14ac:dyDescent="0.25">
      <c r="C26" s="120" t="s">
        <v>48</v>
      </c>
      <c r="D26" s="40">
        <v>0.03</v>
      </c>
      <c r="E26" s="1">
        <f>ROUND(E25*D26,2)</f>
        <v>0</v>
      </c>
      <c r="G26" s="15"/>
    </row>
    <row r="27" spans="1:9" ht="12" thickBot="1" x14ac:dyDescent="0.25">
      <c r="C27" s="120" t="s">
        <v>49</v>
      </c>
      <c r="D27" s="12"/>
      <c r="E27" s="117">
        <f>E26+E25</f>
        <v>0</v>
      </c>
      <c r="F27" s="17"/>
      <c r="G27" s="17"/>
      <c r="H27" s="17"/>
      <c r="I27" s="17"/>
    </row>
    <row r="30" spans="1:9" x14ac:dyDescent="0.2">
      <c r="A30" s="1" t="s">
        <v>20</v>
      </c>
      <c r="B30" s="12"/>
      <c r="C30" s="157"/>
      <c r="D30" s="157"/>
      <c r="E30" s="157"/>
      <c r="F30" s="157"/>
      <c r="G30" s="157"/>
      <c r="H30" s="157"/>
    </row>
    <row r="31" spans="1:9" x14ac:dyDescent="0.2">
      <c r="A31" s="12"/>
      <c r="B31" s="12"/>
      <c r="C31" s="152" t="s">
        <v>21</v>
      </c>
      <c r="D31" s="152"/>
      <c r="E31" s="152"/>
      <c r="F31" s="152"/>
      <c r="G31" s="152"/>
      <c r="H31" s="152"/>
    </row>
    <row r="32" spans="1:9" x14ac:dyDescent="0.2">
      <c r="A32" s="12"/>
      <c r="B32" s="12"/>
      <c r="C32" s="12"/>
      <c r="D32" s="12"/>
      <c r="E32" s="12"/>
      <c r="F32" s="12"/>
      <c r="G32" s="12"/>
      <c r="H32" s="12"/>
    </row>
    <row r="33" spans="1:9" x14ac:dyDescent="0.2">
      <c r="A33" s="68" t="str">
        <f>'Kopt a'!A30</f>
        <v>Tāme sastādīta 20__. gada __. _________</v>
      </c>
      <c r="B33" s="69"/>
      <c r="C33" s="69"/>
      <c r="D33" s="69"/>
      <c r="F33" s="12"/>
      <c r="G33" s="12"/>
      <c r="H33" s="12"/>
    </row>
    <row r="34" spans="1:9" x14ac:dyDescent="0.2">
      <c r="A34" s="12"/>
      <c r="B34" s="12"/>
      <c r="C34" s="12"/>
      <c r="D34" s="12"/>
      <c r="E34" s="12"/>
      <c r="F34" s="12"/>
      <c r="G34" s="12"/>
      <c r="H34" s="12"/>
    </row>
    <row r="35" spans="1:9" x14ac:dyDescent="0.2">
      <c r="A35" s="1" t="s">
        <v>50</v>
      </c>
      <c r="B35" s="12"/>
      <c r="C35" s="157"/>
      <c r="D35" s="157"/>
      <c r="E35" s="157"/>
      <c r="F35" s="157"/>
      <c r="G35" s="157"/>
      <c r="H35" s="157"/>
    </row>
    <row r="36" spans="1:9" x14ac:dyDescent="0.2">
      <c r="A36" s="12"/>
      <c r="B36" s="12"/>
      <c r="C36" s="152" t="s">
        <v>21</v>
      </c>
      <c r="D36" s="152"/>
      <c r="E36" s="152"/>
      <c r="F36" s="152"/>
      <c r="G36" s="152"/>
      <c r="H36" s="152"/>
    </row>
    <row r="37" spans="1:9" x14ac:dyDescent="0.2">
      <c r="A37" s="12"/>
      <c r="B37" s="12"/>
      <c r="C37" s="12"/>
      <c r="D37" s="12"/>
      <c r="E37" s="12"/>
      <c r="F37" s="12"/>
      <c r="G37" s="12"/>
      <c r="H37" s="12"/>
    </row>
    <row r="38" spans="1:9" x14ac:dyDescent="0.2">
      <c r="A38" s="68" t="s">
        <v>22</v>
      </c>
      <c r="B38" s="69"/>
      <c r="C38" s="74"/>
      <c r="D38" s="69"/>
      <c r="F38" s="12"/>
      <c r="G38" s="12"/>
      <c r="H38" s="12"/>
    </row>
    <row r="48" spans="1:9" x14ac:dyDescent="0.2">
      <c r="E48" s="15"/>
      <c r="F48" s="15"/>
      <c r="G48" s="15"/>
      <c r="H48" s="15"/>
      <c r="I48" s="15"/>
    </row>
  </sheetData>
  <mergeCells count="35">
    <mergeCell ref="A7:C7"/>
    <mergeCell ref="D7:I7"/>
    <mergeCell ref="G1:I1"/>
    <mergeCell ref="A2:I2"/>
    <mergeCell ref="C4:I4"/>
    <mergeCell ref="A6:C6"/>
    <mergeCell ref="D6:I6"/>
    <mergeCell ref="C5:I5"/>
    <mergeCell ref="F13:H13"/>
    <mergeCell ref="I13:I14"/>
    <mergeCell ref="A8:C8"/>
    <mergeCell ref="D8:I8"/>
    <mergeCell ref="A9:C9"/>
    <mergeCell ref="D9:I9"/>
    <mergeCell ref="D10:E10"/>
    <mergeCell ref="D11:E11"/>
    <mergeCell ref="C19:D19"/>
    <mergeCell ref="A13:A14"/>
    <mergeCell ref="B13:B14"/>
    <mergeCell ref="C13:D14"/>
    <mergeCell ref="E13:E14"/>
    <mergeCell ref="C15:D15"/>
    <mergeCell ref="C16:D16"/>
    <mergeCell ref="C17:D17"/>
    <mergeCell ref="C18:D18"/>
    <mergeCell ref="C20:D20"/>
    <mergeCell ref="C30:H30"/>
    <mergeCell ref="C31:H31"/>
    <mergeCell ref="C35:H35"/>
    <mergeCell ref="C36:H36"/>
    <mergeCell ref="A21:D21"/>
    <mergeCell ref="A22:C22"/>
    <mergeCell ref="A23:C23"/>
    <mergeCell ref="A24:C24"/>
    <mergeCell ref="A25:C25"/>
  </mergeCells>
  <conditionalFormatting sqref="A15:D20 E15:I21">
    <cfRule type="cellIs" dxfId="113" priority="19" operator="equal">
      <formula>0</formula>
    </cfRule>
  </conditionalFormatting>
  <conditionalFormatting sqref="D10:E11">
    <cfRule type="cellIs" dxfId="112" priority="18" operator="equal">
      <formula>0</formula>
    </cfRule>
  </conditionalFormatting>
  <conditionalFormatting sqref="E15 E22:E25">
    <cfRule type="cellIs" dxfId="111" priority="16" operator="equal">
      <formula>0</formula>
    </cfRule>
  </conditionalFormatting>
  <conditionalFormatting sqref="D22:D24">
    <cfRule type="cellIs" dxfId="110" priority="14" operator="equal">
      <formula>0</formula>
    </cfRule>
  </conditionalFormatting>
  <conditionalFormatting sqref="C35:H35">
    <cfRule type="cellIs" dxfId="109" priority="11" operator="equal">
      <formula>0</formula>
    </cfRule>
  </conditionalFormatting>
  <conditionalFormatting sqref="C30:H30">
    <cfRule type="cellIs" dxfId="108" priority="10" operator="equal">
      <formula>0</formula>
    </cfRule>
  </conditionalFormatting>
  <conditionalFormatting sqref="D6:I9">
    <cfRule type="cellIs" dxfId="107" priority="6" operator="equal">
      <formula>0</formula>
    </cfRule>
  </conditionalFormatting>
  <conditionalFormatting sqref="C38">
    <cfRule type="cellIs" dxfId="106" priority="4"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______________",A33)))</xm:f>
            <xm:f>"Tāme sastādīta ____. gada ___. ______________"</xm:f>
            <x14:dxf>
              <font>
                <color auto="1"/>
              </font>
              <fill>
                <patternFill>
                  <bgColor rgb="FFC6EFCE"/>
                </patternFill>
              </fill>
            </x14:dxf>
          </x14:cfRule>
          <xm:sqref>A33</xm:sqref>
        </x14:conditionalFormatting>
        <x14:conditionalFormatting xmlns:xm="http://schemas.microsoft.com/office/excel/2006/main">
          <x14:cfRule type="containsText" priority="9" operator="containsText" id="{B0E18B02-73ED-406C-A15F-5DAFFA939ECE}">
            <xm:f>NOT(ISERROR(SEARCH("Sertifikāta Nr. _________________________________",A38)))</xm:f>
            <xm:f>"Sertifikāta Nr. _________________________________"</xm:f>
            <x14:dxf>
              <font>
                <color auto="1"/>
              </font>
              <fill>
                <patternFill>
                  <bgColor rgb="FFC6EFCE"/>
                </patternFill>
              </fill>
            </x14:dxf>
          </x14:cfRule>
          <xm:sqref>A38</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1159D-F869-4E97-AC33-A47FF5FD00BA}">
  <sheetPr codeName="Sheet3"/>
  <dimension ref="A1:P62"/>
  <sheetViews>
    <sheetView view="pageBreakPreview" topLeftCell="A7" zoomScaleNormal="100" zoomScaleSheetLayoutView="100" workbookViewId="0">
      <selection activeCell="A10" sqref="A10"/>
    </sheetView>
  </sheetViews>
  <sheetFormatPr defaultColWidth="9.140625" defaultRowHeight="11.25" x14ac:dyDescent="0.2"/>
  <cols>
    <col min="1" max="1" width="4.5703125" style="1" customWidth="1"/>
    <col min="2" max="2" width="5.28515625" style="86" customWidth="1"/>
    <col min="3" max="3" width="43.85546875" style="1" customWidth="1"/>
    <col min="4" max="4" width="5.85546875" style="1" customWidth="1"/>
    <col min="5" max="5" width="7.4257812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17"/>
      <c r="B1" s="124"/>
      <c r="C1" s="21" t="s">
        <v>51</v>
      </c>
      <c r="D1" s="41">
        <f>'Kops a'!A15</f>
        <v>1</v>
      </c>
      <c r="E1" s="17"/>
      <c r="F1" s="17"/>
      <c r="G1" s="17"/>
      <c r="H1" s="17"/>
      <c r="I1" s="17"/>
      <c r="J1" s="17"/>
      <c r="N1" s="20"/>
      <c r="O1" s="21"/>
      <c r="P1" s="22"/>
    </row>
    <row r="2" spans="1:16" x14ac:dyDescent="0.2">
      <c r="A2" s="23"/>
      <c r="B2" s="24"/>
      <c r="C2" s="205" t="s">
        <v>52</v>
      </c>
      <c r="D2" s="205"/>
      <c r="E2" s="205"/>
      <c r="F2" s="205"/>
      <c r="G2" s="205"/>
      <c r="H2" s="205"/>
      <c r="I2" s="205"/>
      <c r="J2" s="23"/>
    </row>
    <row r="3" spans="1:16" x14ac:dyDescent="0.2">
      <c r="A3" s="24"/>
      <c r="B3" s="24"/>
      <c r="C3" s="195" t="s">
        <v>28</v>
      </c>
      <c r="D3" s="195"/>
      <c r="E3" s="195"/>
      <c r="F3" s="195"/>
      <c r="G3" s="195"/>
      <c r="H3" s="195"/>
      <c r="I3" s="195"/>
      <c r="J3" s="24"/>
    </row>
    <row r="4" spans="1:16" x14ac:dyDescent="0.2">
      <c r="A4" s="24"/>
      <c r="B4" s="24"/>
      <c r="C4" s="206" t="s">
        <v>5</v>
      </c>
      <c r="D4" s="206"/>
      <c r="E4" s="206"/>
      <c r="F4" s="206"/>
      <c r="G4" s="206"/>
      <c r="H4" s="206"/>
      <c r="I4" s="206"/>
      <c r="J4" s="24"/>
    </row>
    <row r="5" spans="1:16" x14ac:dyDescent="0.2">
      <c r="A5" s="17"/>
      <c r="B5" s="124"/>
      <c r="C5" s="21" t="s">
        <v>6</v>
      </c>
      <c r="D5" s="219" t="str">
        <f>'Kops a'!D6</f>
        <v>Daudzdzīvokļu dzīvojamā ēka</v>
      </c>
      <c r="E5" s="219"/>
      <c r="F5" s="219"/>
      <c r="G5" s="219"/>
      <c r="H5" s="219"/>
      <c r="I5" s="219"/>
      <c r="J5" s="219"/>
      <c r="K5" s="219"/>
      <c r="L5" s="219"/>
      <c r="M5" s="12"/>
      <c r="N5" s="12"/>
      <c r="O5" s="12"/>
      <c r="P5" s="12"/>
    </row>
    <row r="6" spans="1:16" x14ac:dyDescent="0.2">
      <c r="A6" s="17"/>
      <c r="B6" s="124"/>
      <c r="C6" s="21" t="s">
        <v>8</v>
      </c>
      <c r="D6" s="219" t="str">
        <f>'Kops a'!D7</f>
        <v>Daudzdzīvokļu dzīvojamās ēkas energoefektivitātes paaugstināšanas pasākumi</v>
      </c>
      <c r="E6" s="219"/>
      <c r="F6" s="219"/>
      <c r="G6" s="219"/>
      <c r="H6" s="219"/>
      <c r="I6" s="219"/>
      <c r="J6" s="219"/>
      <c r="K6" s="219"/>
      <c r="L6" s="219"/>
      <c r="M6" s="12"/>
      <c r="N6" s="12"/>
      <c r="O6" s="12"/>
      <c r="P6" s="12"/>
    </row>
    <row r="7" spans="1:16" x14ac:dyDescent="0.2">
      <c r="A7" s="17"/>
      <c r="B7" s="124"/>
      <c r="C7" s="21" t="s">
        <v>10</v>
      </c>
      <c r="D7" s="219" t="str">
        <f>'Kops a'!D8</f>
        <v>Dārza iela 3, Liepāja</v>
      </c>
      <c r="E7" s="219"/>
      <c r="F7" s="219"/>
      <c r="G7" s="219"/>
      <c r="H7" s="219"/>
      <c r="I7" s="219"/>
      <c r="J7" s="219"/>
      <c r="K7" s="219"/>
      <c r="L7" s="219"/>
      <c r="M7" s="12"/>
      <c r="N7" s="12"/>
      <c r="O7" s="12"/>
      <c r="P7" s="12"/>
    </row>
    <row r="8" spans="1:16" x14ac:dyDescent="0.2">
      <c r="A8" s="17"/>
      <c r="B8" s="124"/>
      <c r="C8" s="119" t="s">
        <v>31</v>
      </c>
      <c r="D8" s="219" t="str">
        <f>'Kops a'!D9</f>
        <v>Nr. 3-8/579</v>
      </c>
      <c r="E8" s="219"/>
      <c r="F8" s="219"/>
      <c r="G8" s="219"/>
      <c r="H8" s="219"/>
      <c r="I8" s="219"/>
      <c r="J8" s="219"/>
      <c r="K8" s="219"/>
      <c r="L8" s="219"/>
      <c r="M8" s="12"/>
      <c r="N8" s="12"/>
      <c r="O8" s="12"/>
      <c r="P8" s="12"/>
    </row>
    <row r="9" spans="1:16" x14ac:dyDescent="0.2">
      <c r="A9" s="207" t="s">
        <v>230</v>
      </c>
      <c r="B9" s="207"/>
      <c r="C9" s="207"/>
      <c r="D9" s="207"/>
      <c r="E9" s="207"/>
      <c r="F9" s="207"/>
      <c r="G9" s="25"/>
      <c r="H9" s="25"/>
      <c r="I9" s="25"/>
      <c r="J9" s="211" t="s">
        <v>53</v>
      </c>
      <c r="K9" s="211"/>
      <c r="L9" s="211"/>
      <c r="M9" s="211"/>
      <c r="N9" s="218">
        <f>P28</f>
        <v>0</v>
      </c>
      <c r="O9" s="218"/>
      <c r="P9" s="25"/>
    </row>
    <row r="10" spans="1:16" x14ac:dyDescent="0.2">
      <c r="A10" s="26"/>
      <c r="B10" s="26"/>
      <c r="C10" s="119"/>
      <c r="D10" s="17"/>
      <c r="E10" s="17"/>
      <c r="F10" s="17"/>
      <c r="G10" s="17"/>
      <c r="H10" s="17"/>
      <c r="I10" s="17"/>
      <c r="J10" s="17"/>
      <c r="K10" s="17"/>
      <c r="L10" s="23"/>
      <c r="M10" s="23"/>
      <c r="O10" s="72"/>
      <c r="P10" s="70" t="str">
        <f>A34</f>
        <v>Tāme sastādīta 20__. gada __. _________</v>
      </c>
    </row>
    <row r="11" spans="1:16" ht="12" thickBot="1" x14ac:dyDescent="0.25">
      <c r="A11" s="26"/>
      <c r="B11" s="26"/>
      <c r="C11" s="119"/>
      <c r="D11" s="17"/>
      <c r="E11" s="17"/>
      <c r="F11" s="17"/>
      <c r="G11" s="17"/>
      <c r="H11" s="17"/>
      <c r="I11" s="17"/>
      <c r="J11" s="17"/>
      <c r="K11" s="17"/>
      <c r="L11" s="28"/>
      <c r="M11" s="28"/>
      <c r="N11" s="29"/>
      <c r="O11" s="20"/>
      <c r="P11" s="17"/>
    </row>
    <row r="12" spans="1:16" x14ac:dyDescent="0.2">
      <c r="A12" s="174" t="s">
        <v>34</v>
      </c>
      <c r="B12" s="213" t="s">
        <v>54</v>
      </c>
      <c r="C12" s="209" t="s">
        <v>55</v>
      </c>
      <c r="D12" s="216" t="s">
        <v>56</v>
      </c>
      <c r="E12" s="198" t="s">
        <v>57</v>
      </c>
      <c r="F12" s="208" t="s">
        <v>58</v>
      </c>
      <c r="G12" s="209"/>
      <c r="H12" s="209"/>
      <c r="I12" s="209"/>
      <c r="J12" s="209"/>
      <c r="K12" s="210"/>
      <c r="L12" s="208" t="s">
        <v>59</v>
      </c>
      <c r="M12" s="209"/>
      <c r="N12" s="209"/>
      <c r="O12" s="209"/>
      <c r="P12" s="210"/>
    </row>
    <row r="13" spans="1:16" ht="118.5" thickBot="1" x14ac:dyDescent="0.25">
      <c r="A13" s="212"/>
      <c r="B13" s="214"/>
      <c r="C13" s="215"/>
      <c r="D13" s="217"/>
      <c r="E13" s="199"/>
      <c r="F13" s="125" t="s">
        <v>60</v>
      </c>
      <c r="G13" s="126" t="s">
        <v>61</v>
      </c>
      <c r="H13" s="126" t="s">
        <v>62</v>
      </c>
      <c r="I13" s="126" t="s">
        <v>63</v>
      </c>
      <c r="J13" s="126" t="s">
        <v>64</v>
      </c>
      <c r="K13" s="50" t="s">
        <v>65</v>
      </c>
      <c r="L13" s="125" t="s">
        <v>60</v>
      </c>
      <c r="M13" s="126" t="s">
        <v>62</v>
      </c>
      <c r="N13" s="126" t="s">
        <v>63</v>
      </c>
      <c r="O13" s="126" t="s">
        <v>64</v>
      </c>
      <c r="P13" s="50" t="s">
        <v>65</v>
      </c>
    </row>
    <row r="14" spans="1:16" x14ac:dyDescent="0.2">
      <c r="A14" s="90">
        <v>1</v>
      </c>
      <c r="B14" s="101" t="s">
        <v>66</v>
      </c>
      <c r="C14" s="98" t="s">
        <v>67</v>
      </c>
      <c r="D14" s="99" t="s">
        <v>68</v>
      </c>
      <c r="E14" s="100">
        <v>32</v>
      </c>
      <c r="F14" s="53"/>
      <c r="G14" s="51"/>
      <c r="H14" s="51">
        <f>ROUND(F14*G14,2)</f>
        <v>0</v>
      </c>
      <c r="I14" s="51"/>
      <c r="J14" s="51"/>
      <c r="K14" s="52">
        <f>SUM(H14:J14)</f>
        <v>0</v>
      </c>
      <c r="L14" s="53">
        <f>ROUND(E14*F14,2)</f>
        <v>0</v>
      </c>
      <c r="M14" s="51">
        <f>ROUND(H14*E14,2)</f>
        <v>0</v>
      </c>
      <c r="N14" s="51">
        <f>ROUND(I14*E14,2)</f>
        <v>0</v>
      </c>
      <c r="O14" s="51">
        <f>ROUND(J14*E14,2)</f>
        <v>0</v>
      </c>
      <c r="P14" s="52">
        <f>SUM(M14:O14)</f>
        <v>0</v>
      </c>
    </row>
    <row r="15" spans="1:16" ht="12.75" x14ac:dyDescent="0.2">
      <c r="A15" s="91">
        <v>2</v>
      </c>
      <c r="B15" s="102" t="s">
        <v>66</v>
      </c>
      <c r="C15" s="98" t="s">
        <v>69</v>
      </c>
      <c r="D15" s="99" t="s">
        <v>70</v>
      </c>
      <c r="E15" s="150">
        <v>1</v>
      </c>
      <c r="F15" s="53"/>
      <c r="G15" s="51"/>
      <c r="H15" s="37">
        <f t="shared" ref="H15" si="0">ROUND(F15*G15,2)</f>
        <v>0</v>
      </c>
      <c r="I15" s="51"/>
      <c r="J15" s="51"/>
      <c r="K15" s="38">
        <f t="shared" ref="K15" si="1">SUM(H15:J15)</f>
        <v>0</v>
      </c>
      <c r="L15" s="39">
        <f t="shared" ref="L15" si="2">ROUND(E15*F15,2)</f>
        <v>0</v>
      </c>
      <c r="M15" s="37">
        <f t="shared" ref="M15" si="3">ROUND(H15*E15,2)</f>
        <v>0</v>
      </c>
      <c r="N15" s="37">
        <f t="shared" ref="N15" si="4">ROUND(I15*E15,2)</f>
        <v>0</v>
      </c>
      <c r="O15" s="37">
        <f t="shared" ref="O15" si="5">ROUND(J15*E15,2)</f>
        <v>0</v>
      </c>
      <c r="P15" s="38">
        <f t="shared" ref="P15" si="6">SUM(M15:O15)</f>
        <v>0</v>
      </c>
    </row>
    <row r="16" spans="1:16" ht="12.75" x14ac:dyDescent="0.2">
      <c r="A16" s="91">
        <v>3</v>
      </c>
      <c r="B16" s="102" t="s">
        <v>66</v>
      </c>
      <c r="C16" s="98" t="s">
        <v>71</v>
      </c>
      <c r="D16" s="99" t="s">
        <v>72</v>
      </c>
      <c r="E16" s="150">
        <v>1</v>
      </c>
      <c r="F16" s="53"/>
      <c r="G16" s="51"/>
      <c r="H16" s="37">
        <f t="shared" ref="H16:H25" si="7">ROUND(F16*G16,2)</f>
        <v>0</v>
      </c>
      <c r="I16" s="51"/>
      <c r="J16" s="51"/>
      <c r="K16" s="38">
        <f t="shared" ref="K16:K25" si="8">SUM(H16:J16)</f>
        <v>0</v>
      </c>
      <c r="L16" s="39">
        <f t="shared" ref="L16:L25" si="9">ROUND(E16*F16,2)</f>
        <v>0</v>
      </c>
      <c r="M16" s="37">
        <f t="shared" ref="M16:M25" si="10">ROUND(H16*E16,2)</f>
        <v>0</v>
      </c>
      <c r="N16" s="37">
        <f t="shared" ref="N16:N25" si="11">ROUND(I16*E16,2)</f>
        <v>0</v>
      </c>
      <c r="O16" s="37">
        <f t="shared" ref="O16:O25" si="12">ROUND(J16*E16,2)</f>
        <v>0</v>
      </c>
      <c r="P16" s="38">
        <f t="shared" ref="P16:P25" si="13">SUM(M16:O16)</f>
        <v>0</v>
      </c>
    </row>
    <row r="17" spans="1:16" x14ac:dyDescent="0.2">
      <c r="A17" s="90">
        <v>4</v>
      </c>
      <c r="B17" s="101" t="s">
        <v>66</v>
      </c>
      <c r="C17" s="98" t="s">
        <v>73</v>
      </c>
      <c r="D17" s="99" t="s">
        <v>70</v>
      </c>
      <c r="E17" s="150">
        <v>1</v>
      </c>
      <c r="F17" s="53"/>
      <c r="G17" s="51"/>
      <c r="H17" s="37">
        <f t="shared" si="7"/>
        <v>0</v>
      </c>
      <c r="I17" s="51"/>
      <c r="J17" s="51"/>
      <c r="K17" s="38">
        <f t="shared" si="8"/>
        <v>0</v>
      </c>
      <c r="L17" s="39">
        <f t="shared" si="9"/>
        <v>0</v>
      </c>
      <c r="M17" s="37">
        <f t="shared" si="10"/>
        <v>0</v>
      </c>
      <c r="N17" s="37">
        <f t="shared" si="11"/>
        <v>0</v>
      </c>
      <c r="O17" s="37">
        <f t="shared" si="12"/>
        <v>0</v>
      </c>
      <c r="P17" s="38">
        <f t="shared" si="13"/>
        <v>0</v>
      </c>
    </row>
    <row r="18" spans="1:16" ht="12.75" x14ac:dyDescent="0.2">
      <c r="A18" s="91">
        <v>5</v>
      </c>
      <c r="B18" s="102" t="s">
        <v>66</v>
      </c>
      <c r="C18" s="98" t="s">
        <v>74</v>
      </c>
      <c r="D18" s="99" t="s">
        <v>70</v>
      </c>
      <c r="E18" s="150">
        <v>1</v>
      </c>
      <c r="F18" s="53"/>
      <c r="G18" s="51"/>
      <c r="H18" s="37">
        <f t="shared" si="7"/>
        <v>0</v>
      </c>
      <c r="I18" s="51"/>
      <c r="J18" s="51"/>
      <c r="K18" s="38">
        <f t="shared" si="8"/>
        <v>0</v>
      </c>
      <c r="L18" s="39">
        <f t="shared" si="9"/>
        <v>0</v>
      </c>
      <c r="M18" s="37">
        <f t="shared" si="10"/>
        <v>0</v>
      </c>
      <c r="N18" s="37">
        <f t="shared" si="11"/>
        <v>0</v>
      </c>
      <c r="O18" s="37">
        <f t="shared" si="12"/>
        <v>0</v>
      </c>
      <c r="P18" s="38">
        <f t="shared" si="13"/>
        <v>0</v>
      </c>
    </row>
    <row r="19" spans="1:16" ht="12.75" x14ac:dyDescent="0.2">
      <c r="A19" s="91">
        <v>6</v>
      </c>
      <c r="B19" s="102" t="s">
        <v>66</v>
      </c>
      <c r="C19" s="98" t="s">
        <v>75</v>
      </c>
      <c r="D19" s="99" t="s">
        <v>70</v>
      </c>
      <c r="E19" s="150">
        <v>1</v>
      </c>
      <c r="F19" s="53"/>
      <c r="G19" s="51"/>
      <c r="H19" s="37">
        <f t="shared" si="7"/>
        <v>0</v>
      </c>
      <c r="I19" s="51"/>
      <c r="J19" s="51"/>
      <c r="K19" s="38">
        <f t="shared" si="8"/>
        <v>0</v>
      </c>
      <c r="L19" s="39">
        <f t="shared" si="9"/>
        <v>0</v>
      </c>
      <c r="M19" s="37">
        <f t="shared" si="10"/>
        <v>0</v>
      </c>
      <c r="N19" s="37">
        <f t="shared" si="11"/>
        <v>0</v>
      </c>
      <c r="O19" s="37">
        <f t="shared" si="12"/>
        <v>0</v>
      </c>
      <c r="P19" s="38">
        <f t="shared" si="13"/>
        <v>0</v>
      </c>
    </row>
    <row r="20" spans="1:16" ht="19.5" x14ac:dyDescent="0.2">
      <c r="A20" s="90">
        <v>7</v>
      </c>
      <c r="B20" s="101" t="s">
        <v>66</v>
      </c>
      <c r="C20" s="98" t="s">
        <v>76</v>
      </c>
      <c r="D20" s="99" t="s">
        <v>72</v>
      </c>
      <c r="E20" s="150">
        <v>1</v>
      </c>
      <c r="F20" s="53"/>
      <c r="G20" s="51"/>
      <c r="H20" s="37">
        <f t="shared" si="7"/>
        <v>0</v>
      </c>
      <c r="I20" s="51"/>
      <c r="J20" s="51"/>
      <c r="K20" s="38">
        <f t="shared" si="8"/>
        <v>0</v>
      </c>
      <c r="L20" s="39">
        <f t="shared" si="9"/>
        <v>0</v>
      </c>
      <c r="M20" s="37">
        <f t="shared" si="10"/>
        <v>0</v>
      </c>
      <c r="N20" s="37">
        <f t="shared" si="11"/>
        <v>0</v>
      </c>
      <c r="O20" s="37">
        <f t="shared" si="12"/>
        <v>0</v>
      </c>
      <c r="P20" s="38">
        <f t="shared" si="13"/>
        <v>0</v>
      </c>
    </row>
    <row r="21" spans="1:16" x14ac:dyDescent="0.2">
      <c r="A21" s="90">
        <v>8</v>
      </c>
      <c r="B21" s="101" t="s">
        <v>66</v>
      </c>
      <c r="C21" s="98" t="s">
        <v>77</v>
      </c>
      <c r="D21" s="99" t="s">
        <v>70</v>
      </c>
      <c r="E21" s="150">
        <v>1</v>
      </c>
      <c r="F21" s="53"/>
      <c r="G21" s="51"/>
      <c r="H21" s="37"/>
      <c r="I21" s="51"/>
      <c r="J21" s="51"/>
      <c r="K21" s="38"/>
      <c r="L21" s="39"/>
      <c r="M21" s="37"/>
      <c r="N21" s="37"/>
      <c r="O21" s="37"/>
      <c r="P21" s="38"/>
    </row>
    <row r="22" spans="1:16" x14ac:dyDescent="0.2">
      <c r="A22" s="90">
        <v>9</v>
      </c>
      <c r="B22" s="101" t="s">
        <v>66</v>
      </c>
      <c r="C22" s="98" t="s">
        <v>78</v>
      </c>
      <c r="D22" s="99" t="s">
        <v>79</v>
      </c>
      <c r="E22" s="100">
        <v>232</v>
      </c>
      <c r="F22" s="53"/>
      <c r="G22" s="51"/>
      <c r="H22" s="37">
        <f t="shared" si="7"/>
        <v>0</v>
      </c>
      <c r="I22" s="51"/>
      <c r="J22" s="51"/>
      <c r="K22" s="38">
        <f t="shared" si="8"/>
        <v>0</v>
      </c>
      <c r="L22" s="39">
        <f t="shared" si="9"/>
        <v>0</v>
      </c>
      <c r="M22" s="37">
        <f t="shared" si="10"/>
        <v>0</v>
      </c>
      <c r="N22" s="37">
        <f t="shared" si="11"/>
        <v>0</v>
      </c>
      <c r="O22" s="37">
        <f t="shared" si="12"/>
        <v>0</v>
      </c>
      <c r="P22" s="38">
        <f t="shared" si="13"/>
        <v>0</v>
      </c>
    </row>
    <row r="23" spans="1:16" x14ac:dyDescent="0.2">
      <c r="A23" s="90">
        <v>10</v>
      </c>
      <c r="B23" s="101" t="s">
        <v>66</v>
      </c>
      <c r="C23" s="98" t="s">
        <v>80</v>
      </c>
      <c r="D23" s="99" t="s">
        <v>79</v>
      </c>
      <c r="E23" s="100">
        <v>232</v>
      </c>
      <c r="F23" s="53"/>
      <c r="G23" s="51"/>
      <c r="H23" s="37">
        <f t="shared" si="7"/>
        <v>0</v>
      </c>
      <c r="I23" s="51"/>
      <c r="J23" s="51"/>
      <c r="K23" s="38">
        <f t="shared" si="8"/>
        <v>0</v>
      </c>
      <c r="L23" s="39">
        <f t="shared" si="9"/>
        <v>0</v>
      </c>
      <c r="M23" s="37">
        <f t="shared" si="10"/>
        <v>0</v>
      </c>
      <c r="N23" s="37">
        <f t="shared" si="11"/>
        <v>0</v>
      </c>
      <c r="O23" s="37">
        <f t="shared" si="12"/>
        <v>0</v>
      </c>
      <c r="P23" s="38">
        <f t="shared" si="13"/>
        <v>0</v>
      </c>
    </row>
    <row r="24" spans="1:16" x14ac:dyDescent="0.2">
      <c r="A24" s="90">
        <v>11</v>
      </c>
      <c r="B24" s="101" t="s">
        <v>66</v>
      </c>
      <c r="C24" s="98" t="s">
        <v>81</v>
      </c>
      <c r="D24" s="99" t="s">
        <v>70</v>
      </c>
      <c r="E24" s="100">
        <v>1</v>
      </c>
      <c r="F24" s="53"/>
      <c r="G24" s="51"/>
      <c r="H24" s="37"/>
      <c r="I24" s="51"/>
      <c r="J24" s="51"/>
      <c r="K24" s="38"/>
      <c r="L24" s="39"/>
      <c r="M24" s="37"/>
      <c r="N24" s="37"/>
      <c r="O24" s="37"/>
      <c r="P24" s="38"/>
    </row>
    <row r="25" spans="1:16" ht="12.75" x14ac:dyDescent="0.2">
      <c r="A25" s="90">
        <v>12</v>
      </c>
      <c r="B25" s="139" t="s">
        <v>66</v>
      </c>
      <c r="C25" s="143" t="s">
        <v>82</v>
      </c>
      <c r="D25" s="144" t="s">
        <v>70</v>
      </c>
      <c r="E25" s="145">
        <v>1</v>
      </c>
      <c r="F25" s="53"/>
      <c r="G25" s="51"/>
      <c r="H25" s="37">
        <f t="shared" si="7"/>
        <v>0</v>
      </c>
      <c r="I25" s="51"/>
      <c r="J25" s="51"/>
      <c r="K25" s="38">
        <f t="shared" si="8"/>
        <v>0</v>
      </c>
      <c r="L25" s="39">
        <f t="shared" si="9"/>
        <v>0</v>
      </c>
      <c r="M25" s="37">
        <f t="shared" si="10"/>
        <v>0</v>
      </c>
      <c r="N25" s="37">
        <f t="shared" si="11"/>
        <v>0</v>
      </c>
      <c r="O25" s="37">
        <f t="shared" si="12"/>
        <v>0</v>
      </c>
      <c r="P25" s="38">
        <f t="shared" si="13"/>
        <v>0</v>
      </c>
    </row>
    <row r="26" spans="1:16" ht="12.75" x14ac:dyDescent="0.2">
      <c r="A26" s="90">
        <v>13</v>
      </c>
      <c r="B26" s="142" t="s">
        <v>66</v>
      </c>
      <c r="C26" s="146" t="s">
        <v>83</v>
      </c>
      <c r="D26" s="140" t="s">
        <v>70</v>
      </c>
      <c r="E26" s="141">
        <v>1</v>
      </c>
      <c r="F26" s="134"/>
      <c r="G26" s="135"/>
      <c r="H26" s="135"/>
      <c r="I26" s="135"/>
      <c r="J26" s="135"/>
      <c r="K26" s="136"/>
      <c r="L26" s="137"/>
      <c r="M26" s="135"/>
      <c r="N26" s="135"/>
      <c r="O26" s="135"/>
      <c r="P26" s="136"/>
    </row>
    <row r="27" spans="1:16" ht="12.75" x14ac:dyDescent="0.2">
      <c r="A27" s="90">
        <v>14</v>
      </c>
      <c r="B27" s="142" t="s">
        <v>66</v>
      </c>
      <c r="C27" s="146" t="s">
        <v>84</v>
      </c>
      <c r="D27" s="140" t="s">
        <v>85</v>
      </c>
      <c r="E27" s="141">
        <v>1</v>
      </c>
      <c r="F27" s="134"/>
      <c r="G27" s="135"/>
      <c r="H27" s="135"/>
      <c r="I27" s="135"/>
      <c r="J27" s="135"/>
      <c r="K27" s="136"/>
      <c r="L27" s="137"/>
      <c r="M27" s="135"/>
      <c r="N27" s="135"/>
      <c r="O27" s="135"/>
      <c r="P27" s="136"/>
    </row>
    <row r="28" spans="1:16" x14ac:dyDescent="0.2">
      <c r="A28" s="201" t="s">
        <v>86</v>
      </c>
      <c r="B28" s="202"/>
      <c r="C28" s="202"/>
      <c r="D28" s="202"/>
      <c r="E28" s="202"/>
      <c r="F28" s="203"/>
      <c r="G28" s="203"/>
      <c r="H28" s="203"/>
      <c r="I28" s="203"/>
      <c r="J28" s="203"/>
      <c r="K28" s="204"/>
      <c r="L28" s="54">
        <f>SUM(L14:L25)</f>
        <v>0</v>
      </c>
      <c r="M28" s="55">
        <f>SUM(M14:M25)</f>
        <v>0</v>
      </c>
      <c r="N28" s="55">
        <f>SUM(N14:N25)</f>
        <v>0</v>
      </c>
      <c r="O28" s="55">
        <f>SUM(O14:O25)</f>
        <v>0</v>
      </c>
      <c r="P28" s="56">
        <f>SUM(P14:P25)</f>
        <v>0</v>
      </c>
    </row>
    <row r="29" spans="1:16" x14ac:dyDescent="0.2">
      <c r="A29" s="12"/>
      <c r="B29" s="87"/>
      <c r="C29" s="12"/>
      <c r="D29" s="12"/>
      <c r="E29" s="12"/>
      <c r="F29" s="12"/>
      <c r="G29" s="12"/>
      <c r="H29" s="12"/>
      <c r="I29" s="12"/>
      <c r="J29" s="12"/>
      <c r="K29" s="12"/>
      <c r="L29" s="12"/>
      <c r="M29" s="12"/>
      <c r="N29" s="12"/>
      <c r="O29" s="12"/>
      <c r="P29" s="12"/>
    </row>
    <row r="30" spans="1:16" x14ac:dyDescent="0.2">
      <c r="A30" s="12"/>
      <c r="B30" s="87"/>
      <c r="C30" s="12"/>
      <c r="D30" s="12"/>
      <c r="E30" s="12"/>
      <c r="F30" s="12"/>
      <c r="G30" s="12"/>
      <c r="H30" s="12"/>
      <c r="I30" s="12"/>
      <c r="J30" s="12"/>
      <c r="K30" s="12"/>
      <c r="L30" s="12"/>
      <c r="M30" s="12"/>
      <c r="N30" s="12"/>
      <c r="O30" s="12"/>
      <c r="P30" s="12"/>
    </row>
    <row r="31" spans="1:16" x14ac:dyDescent="0.2">
      <c r="A31" s="1" t="s">
        <v>20</v>
      </c>
      <c r="B31" s="87"/>
      <c r="C31" s="200">
        <f>'Kops a'!C30:H30</f>
        <v>0</v>
      </c>
      <c r="D31" s="200"/>
      <c r="E31" s="200"/>
      <c r="F31" s="200"/>
      <c r="G31" s="200"/>
      <c r="H31" s="200"/>
      <c r="I31" s="12"/>
      <c r="J31" s="12"/>
      <c r="K31" s="12"/>
      <c r="L31" s="12"/>
      <c r="M31" s="12"/>
      <c r="N31" s="12"/>
      <c r="O31" s="12"/>
      <c r="P31" s="12"/>
    </row>
    <row r="32" spans="1:16" x14ac:dyDescent="0.2">
      <c r="A32" s="12"/>
      <c r="B32" s="87"/>
      <c r="C32" s="152" t="s">
        <v>21</v>
      </c>
      <c r="D32" s="152"/>
      <c r="E32" s="152"/>
      <c r="F32" s="152"/>
      <c r="G32" s="152"/>
      <c r="H32" s="152"/>
      <c r="I32" s="12"/>
      <c r="J32" s="12"/>
      <c r="K32" s="12"/>
      <c r="L32" s="12"/>
      <c r="M32" s="12"/>
      <c r="N32" s="12"/>
      <c r="O32" s="12"/>
      <c r="P32" s="12"/>
    </row>
    <row r="33" spans="1:16" x14ac:dyDescent="0.2">
      <c r="A33" s="12"/>
      <c r="B33" s="87"/>
      <c r="C33" s="12"/>
      <c r="D33" s="12"/>
      <c r="E33" s="12"/>
      <c r="F33" s="12"/>
      <c r="G33" s="12"/>
      <c r="H33" s="12"/>
      <c r="I33" s="12"/>
      <c r="J33" s="12"/>
      <c r="K33" s="12"/>
      <c r="L33" s="12"/>
      <c r="M33" s="12"/>
      <c r="N33" s="12"/>
      <c r="O33" s="12"/>
      <c r="P33" s="12"/>
    </row>
    <row r="34" spans="1:16" x14ac:dyDescent="0.2">
      <c r="A34" s="68" t="str">
        <f>'Kops a'!A33</f>
        <v>Tāme sastādīta 20__. gada __. _________</v>
      </c>
      <c r="B34" s="88"/>
      <c r="C34" s="69"/>
      <c r="D34" s="69"/>
      <c r="E34" s="12"/>
      <c r="F34" s="12"/>
      <c r="G34" s="12"/>
      <c r="H34" s="12"/>
      <c r="I34" s="12"/>
      <c r="J34" s="12"/>
      <c r="K34" s="12"/>
      <c r="L34" s="12"/>
      <c r="M34" s="12"/>
      <c r="N34" s="12"/>
      <c r="O34" s="12"/>
      <c r="P34" s="12"/>
    </row>
    <row r="35" spans="1:16" x14ac:dyDescent="0.2">
      <c r="A35" s="12"/>
      <c r="B35" s="87"/>
      <c r="C35" s="12"/>
      <c r="D35" s="12"/>
      <c r="E35" s="12"/>
      <c r="F35" s="12"/>
      <c r="G35" s="12"/>
      <c r="H35" s="12"/>
      <c r="I35" s="12"/>
      <c r="J35" s="12"/>
      <c r="K35" s="12"/>
      <c r="L35" s="12"/>
      <c r="M35" s="12"/>
      <c r="N35" s="12"/>
      <c r="O35" s="12"/>
      <c r="P35" s="12"/>
    </row>
    <row r="36" spans="1:16" x14ac:dyDescent="0.2">
      <c r="A36" s="1" t="s">
        <v>50</v>
      </c>
      <c r="B36" s="87"/>
      <c r="C36" s="200">
        <f>'Kops a'!C35:H35</f>
        <v>0</v>
      </c>
      <c r="D36" s="200"/>
      <c r="E36" s="200"/>
      <c r="F36" s="200"/>
      <c r="G36" s="200"/>
      <c r="H36" s="200"/>
      <c r="I36" s="12"/>
      <c r="J36" s="12"/>
      <c r="K36" s="12"/>
      <c r="L36" s="12"/>
      <c r="M36" s="12"/>
      <c r="N36" s="12"/>
      <c r="O36" s="12"/>
      <c r="P36" s="12"/>
    </row>
    <row r="37" spans="1:16" x14ac:dyDescent="0.2">
      <c r="A37" s="12"/>
      <c r="B37" s="87"/>
      <c r="C37" s="152" t="s">
        <v>21</v>
      </c>
      <c r="D37" s="152"/>
      <c r="E37" s="152"/>
      <c r="F37" s="152"/>
      <c r="G37" s="152"/>
      <c r="H37" s="152"/>
      <c r="I37" s="12"/>
      <c r="J37" s="12"/>
      <c r="K37" s="12"/>
      <c r="L37" s="12"/>
      <c r="M37" s="12"/>
      <c r="N37" s="12"/>
      <c r="O37" s="12"/>
      <c r="P37" s="12"/>
    </row>
    <row r="38" spans="1:16" x14ac:dyDescent="0.2">
      <c r="A38" s="12"/>
      <c r="B38" s="87"/>
      <c r="C38" s="12"/>
      <c r="D38" s="12"/>
      <c r="E38" s="12"/>
      <c r="F38" s="12"/>
      <c r="G38" s="12"/>
      <c r="H38" s="12"/>
      <c r="I38" s="12"/>
      <c r="J38" s="12"/>
      <c r="K38" s="12"/>
      <c r="L38" s="12"/>
      <c r="M38" s="12"/>
      <c r="N38" s="12"/>
      <c r="O38" s="12"/>
      <c r="P38" s="12"/>
    </row>
    <row r="39" spans="1:16" x14ac:dyDescent="0.2">
      <c r="A39" s="68" t="s">
        <v>87</v>
      </c>
      <c r="B39" s="88"/>
      <c r="C39" s="73">
        <f>'Kops a'!C38</f>
        <v>0</v>
      </c>
      <c r="D39" s="40"/>
      <c r="E39" s="12"/>
      <c r="F39" s="12"/>
      <c r="G39" s="12"/>
      <c r="H39" s="12"/>
      <c r="I39" s="12"/>
      <c r="J39" s="12"/>
      <c r="K39" s="12"/>
      <c r="L39" s="12"/>
      <c r="M39" s="12"/>
      <c r="N39" s="12"/>
      <c r="O39" s="12"/>
      <c r="P39" s="12"/>
    </row>
    <row r="40" spans="1:16" x14ac:dyDescent="0.2">
      <c r="A40" s="12"/>
      <c r="B40" s="87"/>
      <c r="C40" s="12"/>
      <c r="D40" s="12"/>
      <c r="E40" s="12"/>
      <c r="F40" s="12"/>
      <c r="G40" s="12"/>
      <c r="H40" s="12"/>
      <c r="I40" s="12"/>
      <c r="J40" s="12"/>
      <c r="K40" s="12"/>
      <c r="L40" s="12"/>
      <c r="M40" s="12"/>
      <c r="N40" s="12"/>
      <c r="O40" s="12"/>
      <c r="P40" s="12"/>
    </row>
    <row r="41" spans="1:16" ht="13.5" x14ac:dyDescent="0.2">
      <c r="B41" s="89" t="s">
        <v>88</v>
      </c>
    </row>
    <row r="42" spans="1:16" ht="12" x14ac:dyDescent="0.2">
      <c r="A42" s="20"/>
      <c r="B42" s="225" t="s">
        <v>89</v>
      </c>
    </row>
    <row r="43" spans="1:16" ht="12" x14ac:dyDescent="0.2">
      <c r="B43" s="225" t="s">
        <v>90</v>
      </c>
    </row>
    <row r="44" spans="1:16" x14ac:dyDescent="0.2">
      <c r="B44" s="118"/>
    </row>
    <row r="45" spans="1:16" x14ac:dyDescent="0.2">
      <c r="B45" s="118"/>
    </row>
    <row r="46" spans="1:16" x14ac:dyDescent="0.2">
      <c r="B46" s="118"/>
    </row>
    <row r="47" spans="1:16" x14ac:dyDescent="0.2">
      <c r="B47" s="118"/>
    </row>
    <row r="48" spans="1:16" x14ac:dyDescent="0.2">
      <c r="B48" s="118"/>
    </row>
    <row r="49" spans="2:2" x14ac:dyDescent="0.2">
      <c r="B49" s="118"/>
    </row>
    <row r="50" spans="2:2" x14ac:dyDescent="0.2">
      <c r="B50" s="118"/>
    </row>
    <row r="51" spans="2:2" x14ac:dyDescent="0.2">
      <c r="B51" s="118"/>
    </row>
    <row r="52" spans="2:2" x14ac:dyDescent="0.2">
      <c r="B52" s="118"/>
    </row>
    <row r="53" spans="2:2" x14ac:dyDescent="0.2">
      <c r="B53" s="118"/>
    </row>
    <row r="54" spans="2:2" x14ac:dyDescent="0.2">
      <c r="B54" s="118"/>
    </row>
    <row r="55" spans="2:2" x14ac:dyDescent="0.2">
      <c r="B55" s="118"/>
    </row>
    <row r="56" spans="2:2" x14ac:dyDescent="0.2">
      <c r="B56" s="118"/>
    </row>
    <row r="57" spans="2:2" x14ac:dyDescent="0.2">
      <c r="B57" s="118"/>
    </row>
    <row r="58" spans="2:2" x14ac:dyDescent="0.2">
      <c r="B58" s="118"/>
    </row>
    <row r="59" spans="2:2" x14ac:dyDescent="0.2">
      <c r="B59" s="118"/>
    </row>
    <row r="60" spans="2:2" x14ac:dyDescent="0.2">
      <c r="B60" s="118"/>
    </row>
    <row r="61" spans="2:2" x14ac:dyDescent="0.2">
      <c r="B61" s="118"/>
    </row>
    <row r="62" spans="2:2" x14ac:dyDescent="0.2">
      <c r="B62" s="118"/>
    </row>
  </sheetData>
  <mergeCells count="22">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 ref="E12:E13"/>
    <mergeCell ref="C36:H36"/>
    <mergeCell ref="C37:H37"/>
    <mergeCell ref="C31:H31"/>
    <mergeCell ref="C32:H32"/>
    <mergeCell ref="A28:K28"/>
  </mergeCells>
  <conditionalFormatting sqref="D25:D27 D14:D23 I14:J27 F14:G27">
    <cfRule type="cellIs" dxfId="103" priority="25" operator="equal">
      <formula>0</formula>
    </cfRule>
  </conditionalFormatting>
  <conditionalFormatting sqref="N9:O9 H14:H27 K14:P27">
    <cfRule type="cellIs" dxfId="102" priority="23" operator="equal">
      <formula>0</formula>
    </cfRule>
  </conditionalFormatting>
  <conditionalFormatting sqref="A9:F9">
    <cfRule type="containsText" dxfId="101" priority="21"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00" priority="20" operator="equal">
      <formula>0</formula>
    </cfRule>
  </conditionalFormatting>
  <conditionalFormatting sqref="O10:P10">
    <cfRule type="cellIs" dxfId="99" priority="19" operator="equal">
      <formula>"20__. gada __. _________"</formula>
    </cfRule>
  </conditionalFormatting>
  <conditionalFormatting sqref="A28:K28">
    <cfRule type="containsText" dxfId="98" priority="17" operator="containsText" text="Tiešās izmaksas kopā, t. sk. darba devēja sociālais nodoklis __.__% ">
      <formula>NOT(ISERROR(SEARCH("Tiešās izmaksas kopā, t. sk. darba devēja sociālais nodoklis __.__% ",A28)))</formula>
    </cfRule>
  </conditionalFormatting>
  <conditionalFormatting sqref="C36:H36">
    <cfRule type="cellIs" dxfId="97" priority="14" operator="equal">
      <formula>0</formula>
    </cfRule>
  </conditionalFormatting>
  <conditionalFormatting sqref="C31:H31">
    <cfRule type="cellIs" dxfId="96" priority="13" operator="equal">
      <formula>0</formula>
    </cfRule>
  </conditionalFormatting>
  <conditionalFormatting sqref="L28:P28">
    <cfRule type="cellIs" dxfId="95" priority="12" operator="equal">
      <formula>0</formula>
    </cfRule>
  </conditionalFormatting>
  <conditionalFormatting sqref="C4:I4">
    <cfRule type="cellIs" dxfId="94" priority="11" operator="equal">
      <formula>0</formula>
    </cfRule>
  </conditionalFormatting>
  <conditionalFormatting sqref="D5:L8">
    <cfRule type="cellIs" dxfId="93" priority="9" operator="equal">
      <formula>0</formula>
    </cfRule>
  </conditionalFormatting>
  <conditionalFormatting sqref="C36:H36 C39 C31:H31">
    <cfRule type="cellIs" dxfId="92" priority="8" operator="equal">
      <formula>0</formula>
    </cfRule>
  </conditionalFormatting>
  <conditionalFormatting sqref="D1">
    <cfRule type="cellIs" dxfId="91" priority="7" operator="equal">
      <formula>0</formula>
    </cfRule>
  </conditionalFormatting>
  <conditionalFormatting sqref="D25:D27">
    <cfRule type="cellIs" dxfId="90" priority="5" operator="equal">
      <formula>0</formula>
    </cfRule>
  </conditionalFormatting>
  <conditionalFormatting sqref="D24">
    <cfRule type="cellIs" dxfId="89" priority="3"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6" operator="containsText" id="{BC596309-6EE4-47E0-A590-F3D2F6DA868B}">
            <xm:f>NOT(ISERROR(SEARCH("Tāme sastādīta ____. gada ___. ______________",A34)))</xm:f>
            <xm:f>"Tāme sastādīta ____. gada ___. ______________"</xm:f>
            <x14:dxf>
              <font>
                <color auto="1"/>
              </font>
              <fill>
                <patternFill>
                  <bgColor rgb="FFC6EFCE"/>
                </patternFill>
              </fill>
            </x14:dxf>
          </x14:cfRule>
          <xm:sqref>A34</xm:sqref>
        </x14:conditionalFormatting>
        <x14:conditionalFormatting xmlns:xm="http://schemas.microsoft.com/office/excel/2006/main">
          <x14:cfRule type="containsText" priority="15" operator="containsText" id="{A5053C80-E745-4777-A201-BBBD02E74FC0}">
            <xm:f>NOT(ISERROR(SEARCH("Sertifikāta Nr. _________________________________",A39)))</xm:f>
            <xm:f>"Sertifikāta Nr. _________________________________"</xm:f>
            <x14:dxf>
              <font>
                <color auto="1"/>
              </font>
              <fill>
                <patternFill>
                  <bgColor rgb="FFC6EFCE"/>
                </patternFill>
              </fill>
            </x14:dxf>
          </x14:cfRule>
          <xm:sqref>A39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5B7B4-7D51-42E2-A793-7DF105A6416B}">
  <sheetPr codeName="Sheet4"/>
  <dimension ref="A1:P79"/>
  <sheetViews>
    <sheetView view="pageBreakPreview" topLeftCell="A55" zoomScale="145" zoomScaleNormal="100" zoomScaleSheetLayoutView="145" workbookViewId="0">
      <selection activeCell="A65" sqref="A65"/>
    </sheetView>
  </sheetViews>
  <sheetFormatPr defaultColWidth="9.140625" defaultRowHeight="11.25" x14ac:dyDescent="0.2"/>
  <cols>
    <col min="1" max="1" width="4.5703125" style="1" customWidth="1"/>
    <col min="2" max="2" width="5.28515625" style="1" customWidth="1"/>
    <col min="3" max="3" width="43.85546875" style="1" customWidth="1"/>
    <col min="4" max="4" width="5.85546875" style="1" customWidth="1"/>
    <col min="5" max="5" width="7.4257812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17"/>
      <c r="B1" s="17"/>
      <c r="C1" s="21" t="s">
        <v>51</v>
      </c>
      <c r="D1" s="41">
        <f>'Kops a'!A16</f>
        <v>2</v>
      </c>
      <c r="E1" s="17"/>
      <c r="F1" s="17"/>
      <c r="G1" s="17"/>
      <c r="H1" s="17"/>
      <c r="I1" s="17"/>
      <c r="J1" s="17"/>
      <c r="N1" s="20"/>
      <c r="O1" s="21"/>
      <c r="P1" s="22"/>
    </row>
    <row r="2" spans="1:16" x14ac:dyDescent="0.2">
      <c r="A2" s="23"/>
      <c r="B2" s="23"/>
      <c r="C2" s="205" t="s">
        <v>91</v>
      </c>
      <c r="D2" s="205"/>
      <c r="E2" s="205"/>
      <c r="F2" s="205"/>
      <c r="G2" s="205"/>
      <c r="H2" s="205"/>
      <c r="I2" s="205"/>
      <c r="J2" s="23"/>
    </row>
    <row r="3" spans="1:16" x14ac:dyDescent="0.2">
      <c r="A3" s="24"/>
      <c r="B3" s="24"/>
      <c r="C3" s="195" t="s">
        <v>28</v>
      </c>
      <c r="D3" s="195"/>
      <c r="E3" s="195"/>
      <c r="F3" s="195"/>
      <c r="G3" s="195"/>
      <c r="H3" s="195"/>
      <c r="I3" s="195"/>
      <c r="J3" s="24"/>
    </row>
    <row r="4" spans="1:16" x14ac:dyDescent="0.2">
      <c r="A4" s="24"/>
      <c r="B4" s="24"/>
      <c r="C4" s="206" t="s">
        <v>5</v>
      </c>
      <c r="D4" s="206"/>
      <c r="E4" s="206"/>
      <c r="F4" s="206"/>
      <c r="G4" s="206"/>
      <c r="H4" s="206"/>
      <c r="I4" s="206"/>
      <c r="J4" s="24"/>
    </row>
    <row r="5" spans="1:16" x14ac:dyDescent="0.2">
      <c r="A5" s="17"/>
      <c r="B5" s="17"/>
      <c r="C5" s="21" t="s">
        <v>6</v>
      </c>
      <c r="D5" s="219" t="str">
        <f>'Kops a'!D6</f>
        <v>Daudzdzīvokļu dzīvojamā ēka</v>
      </c>
      <c r="E5" s="219"/>
      <c r="F5" s="219"/>
      <c r="G5" s="219"/>
      <c r="H5" s="219"/>
      <c r="I5" s="219"/>
      <c r="J5" s="219"/>
      <c r="K5" s="219"/>
      <c r="L5" s="219"/>
      <c r="M5" s="12"/>
      <c r="N5" s="12"/>
      <c r="O5" s="12"/>
      <c r="P5" s="12"/>
    </row>
    <row r="6" spans="1:16" x14ac:dyDescent="0.2">
      <c r="A6" s="17"/>
      <c r="B6" s="17"/>
      <c r="C6" s="21" t="s">
        <v>8</v>
      </c>
      <c r="D6" s="219" t="str">
        <f>'Kops a'!D7</f>
        <v>Daudzdzīvokļu dzīvojamās ēkas energoefektivitātes paaugstināšanas pasākumi</v>
      </c>
      <c r="E6" s="219"/>
      <c r="F6" s="219"/>
      <c r="G6" s="219"/>
      <c r="H6" s="219"/>
      <c r="I6" s="219"/>
      <c r="J6" s="219"/>
      <c r="K6" s="219"/>
      <c r="L6" s="219"/>
      <c r="M6" s="12"/>
      <c r="N6" s="12"/>
      <c r="O6" s="12"/>
      <c r="P6" s="12"/>
    </row>
    <row r="7" spans="1:16" x14ac:dyDescent="0.2">
      <c r="A7" s="17"/>
      <c r="B7" s="17"/>
      <c r="C7" s="21" t="s">
        <v>10</v>
      </c>
      <c r="D7" s="219" t="str">
        <f>'Kops a'!D8</f>
        <v>Dārza iela 3, Liepāja</v>
      </c>
      <c r="E7" s="219"/>
      <c r="F7" s="219"/>
      <c r="G7" s="219"/>
      <c r="H7" s="219"/>
      <c r="I7" s="219"/>
      <c r="J7" s="219"/>
      <c r="K7" s="219"/>
      <c r="L7" s="219"/>
      <c r="M7" s="12"/>
      <c r="N7" s="12"/>
      <c r="O7" s="12"/>
      <c r="P7" s="12"/>
    </row>
    <row r="8" spans="1:16" x14ac:dyDescent="0.2">
      <c r="A8" s="17"/>
      <c r="B8" s="17"/>
      <c r="C8" s="119" t="s">
        <v>31</v>
      </c>
      <c r="D8" s="219" t="str">
        <f>'Kops a'!D9</f>
        <v>Nr. 3-8/579</v>
      </c>
      <c r="E8" s="219"/>
      <c r="F8" s="219"/>
      <c r="G8" s="219"/>
      <c r="H8" s="219"/>
      <c r="I8" s="219"/>
      <c r="J8" s="219"/>
      <c r="K8" s="219"/>
      <c r="L8" s="219"/>
      <c r="M8" s="12"/>
      <c r="N8" s="12"/>
      <c r="O8" s="12"/>
      <c r="P8" s="12"/>
    </row>
    <row r="9" spans="1:16" ht="11.25" customHeight="1" x14ac:dyDescent="0.2">
      <c r="A9" s="207" t="s">
        <v>230</v>
      </c>
      <c r="B9" s="207"/>
      <c r="C9" s="207"/>
      <c r="D9" s="207"/>
      <c r="E9" s="207"/>
      <c r="F9" s="207"/>
      <c r="G9" s="25"/>
      <c r="H9" s="25"/>
      <c r="I9" s="25"/>
      <c r="J9" s="211" t="s">
        <v>53</v>
      </c>
      <c r="K9" s="211"/>
      <c r="L9" s="211"/>
      <c r="M9" s="211"/>
      <c r="N9" s="218">
        <f>P64</f>
        <v>0</v>
      </c>
      <c r="O9" s="218"/>
      <c r="P9" s="25"/>
    </row>
    <row r="10" spans="1:16" x14ac:dyDescent="0.2">
      <c r="A10" s="26"/>
      <c r="B10" s="27"/>
      <c r="C10" s="119"/>
      <c r="D10" s="17"/>
      <c r="E10" s="17"/>
      <c r="F10" s="17"/>
      <c r="G10" s="17"/>
      <c r="H10" s="17"/>
      <c r="I10" s="17"/>
      <c r="J10" s="17"/>
      <c r="K10" s="17"/>
      <c r="L10" s="23"/>
      <c r="M10" s="23"/>
      <c r="O10" s="71"/>
      <c r="P10" s="70" t="str">
        <f>A70</f>
        <v>Tāme sastādīta 20__. gada __. _________</v>
      </c>
    </row>
    <row r="11" spans="1:16" ht="12" thickBot="1" x14ac:dyDescent="0.25">
      <c r="A11" s="26"/>
      <c r="B11" s="27"/>
      <c r="C11" s="119"/>
      <c r="D11" s="17"/>
      <c r="E11" s="17"/>
      <c r="F11" s="17"/>
      <c r="G11" s="17"/>
      <c r="H11" s="17"/>
      <c r="I11" s="17"/>
      <c r="J11" s="17"/>
      <c r="K11" s="17"/>
      <c r="L11" s="28"/>
      <c r="M11" s="28"/>
      <c r="N11" s="29"/>
      <c r="O11" s="20"/>
      <c r="P11" s="17"/>
    </row>
    <row r="12" spans="1:16" x14ac:dyDescent="0.2">
      <c r="A12" s="174" t="s">
        <v>34</v>
      </c>
      <c r="B12" s="213" t="s">
        <v>54</v>
      </c>
      <c r="C12" s="209" t="s">
        <v>55</v>
      </c>
      <c r="D12" s="216" t="s">
        <v>56</v>
      </c>
      <c r="E12" s="198" t="s">
        <v>57</v>
      </c>
      <c r="F12" s="208" t="s">
        <v>58</v>
      </c>
      <c r="G12" s="209"/>
      <c r="H12" s="209"/>
      <c r="I12" s="209"/>
      <c r="J12" s="209"/>
      <c r="K12" s="210"/>
      <c r="L12" s="208" t="s">
        <v>59</v>
      </c>
      <c r="M12" s="209"/>
      <c r="N12" s="209"/>
      <c r="O12" s="209"/>
      <c r="P12" s="210"/>
    </row>
    <row r="13" spans="1:16" ht="126.75" customHeight="1" thickBot="1" x14ac:dyDescent="0.25">
      <c r="A13" s="212"/>
      <c r="B13" s="214"/>
      <c r="C13" s="215"/>
      <c r="D13" s="217"/>
      <c r="E13" s="199"/>
      <c r="F13" s="125" t="s">
        <v>60</v>
      </c>
      <c r="G13" s="126" t="s">
        <v>61</v>
      </c>
      <c r="H13" s="126" t="s">
        <v>62</v>
      </c>
      <c r="I13" s="126" t="s">
        <v>63</v>
      </c>
      <c r="J13" s="126" t="s">
        <v>64</v>
      </c>
      <c r="K13" s="50" t="s">
        <v>65</v>
      </c>
      <c r="L13" s="125" t="s">
        <v>60</v>
      </c>
      <c r="M13" s="126" t="s">
        <v>62</v>
      </c>
      <c r="N13" s="126" t="s">
        <v>63</v>
      </c>
      <c r="O13" s="126" t="s">
        <v>64</v>
      </c>
      <c r="P13" s="50" t="s">
        <v>65</v>
      </c>
    </row>
    <row r="14" spans="1:16" x14ac:dyDescent="0.2">
      <c r="A14" s="92"/>
      <c r="B14" s="79"/>
      <c r="C14" s="103" t="s">
        <v>92</v>
      </c>
      <c r="D14" s="99"/>
      <c r="E14" s="100"/>
      <c r="F14" s="53"/>
      <c r="G14" s="51"/>
      <c r="H14" s="51">
        <f>ROUND(F14*G14,2)</f>
        <v>0</v>
      </c>
      <c r="I14" s="51"/>
      <c r="J14" s="51"/>
      <c r="K14" s="52">
        <f>SUM(H14:J14)</f>
        <v>0</v>
      </c>
      <c r="L14" s="53">
        <f>ROUND(E14*F14,2)</f>
        <v>0</v>
      </c>
      <c r="M14" s="51">
        <f>ROUND(H14*E14,2)</f>
        <v>0</v>
      </c>
      <c r="N14" s="51">
        <f>ROUND(I14*E14,2)</f>
        <v>0</v>
      </c>
      <c r="O14" s="51">
        <f>ROUND(J14*E14,2)</f>
        <v>0</v>
      </c>
      <c r="P14" s="52">
        <f>SUM(M14:O14)</f>
        <v>0</v>
      </c>
    </row>
    <row r="15" spans="1:16" x14ac:dyDescent="0.2">
      <c r="A15" s="93">
        <v>1</v>
      </c>
      <c r="B15" s="81" t="s">
        <v>66</v>
      </c>
      <c r="C15" s="98" t="s">
        <v>93</v>
      </c>
      <c r="D15" s="99" t="s">
        <v>94</v>
      </c>
      <c r="E15" s="100">
        <v>3.2</v>
      </c>
      <c r="F15" s="53"/>
      <c r="G15" s="51"/>
      <c r="H15" s="37">
        <f t="shared" ref="H15:H63" si="0">ROUND(F15*G15,2)</f>
        <v>0</v>
      </c>
      <c r="I15" s="51"/>
      <c r="J15" s="51"/>
      <c r="K15" s="38">
        <f t="shared" ref="K15:K63" si="1">SUM(H15:J15)</f>
        <v>0</v>
      </c>
      <c r="L15" s="39">
        <f t="shared" ref="L15:L63" si="2">ROUND(E15*F15,2)</f>
        <v>0</v>
      </c>
      <c r="M15" s="37">
        <f t="shared" ref="M15:M63" si="3">ROUND(H15*E15,2)</f>
        <v>0</v>
      </c>
      <c r="N15" s="37">
        <f t="shared" ref="N15:N63" si="4">ROUND(I15*E15,2)</f>
        <v>0</v>
      </c>
      <c r="O15" s="37">
        <f t="shared" ref="O15:O63" si="5">ROUND(J15*E15,2)</f>
        <v>0</v>
      </c>
      <c r="P15" s="38">
        <f t="shared" ref="P15:P63" si="6">SUM(M15:O15)</f>
        <v>0</v>
      </c>
    </row>
    <row r="16" spans="1:16" ht="19.5" x14ac:dyDescent="0.2">
      <c r="A16" s="93">
        <v>2</v>
      </c>
      <c r="B16" s="85" t="s">
        <v>66</v>
      </c>
      <c r="C16" s="104" t="s">
        <v>95</v>
      </c>
      <c r="D16" s="105" t="s">
        <v>79</v>
      </c>
      <c r="E16" s="106">
        <v>10</v>
      </c>
      <c r="F16" s="82"/>
      <c r="G16" s="51"/>
      <c r="H16" s="37"/>
      <c r="I16" s="51"/>
      <c r="J16" s="51"/>
      <c r="K16" s="38">
        <f t="shared" si="1"/>
        <v>0</v>
      </c>
      <c r="L16" s="39">
        <f t="shared" si="2"/>
        <v>0</v>
      </c>
      <c r="M16" s="37">
        <f t="shared" si="3"/>
        <v>0</v>
      </c>
      <c r="N16" s="37">
        <f t="shared" si="4"/>
        <v>0</v>
      </c>
      <c r="O16" s="37">
        <f t="shared" si="5"/>
        <v>0</v>
      </c>
      <c r="P16" s="38">
        <f t="shared" si="6"/>
        <v>0</v>
      </c>
    </row>
    <row r="17" spans="1:16" x14ac:dyDescent="0.2">
      <c r="A17" s="93">
        <v>3</v>
      </c>
      <c r="B17" s="85" t="s">
        <v>66</v>
      </c>
      <c r="C17" s="104" t="s">
        <v>96</v>
      </c>
      <c r="D17" s="99" t="s">
        <v>70</v>
      </c>
      <c r="E17" s="100">
        <v>4</v>
      </c>
      <c r="F17" s="82"/>
      <c r="G17" s="51"/>
      <c r="H17" s="37"/>
      <c r="I17" s="51"/>
      <c r="J17" s="51"/>
      <c r="K17" s="38">
        <f t="shared" si="1"/>
        <v>0</v>
      </c>
      <c r="L17" s="39">
        <f t="shared" si="2"/>
        <v>0</v>
      </c>
      <c r="M17" s="37">
        <f t="shared" si="3"/>
        <v>0</v>
      </c>
      <c r="N17" s="37">
        <f t="shared" si="4"/>
        <v>0</v>
      </c>
      <c r="O17" s="37">
        <f t="shared" si="5"/>
        <v>0</v>
      </c>
      <c r="P17" s="38">
        <f t="shared" si="6"/>
        <v>0</v>
      </c>
    </row>
    <row r="18" spans="1:16" x14ac:dyDescent="0.2">
      <c r="A18" s="93"/>
      <c r="B18" s="85"/>
      <c r="C18" s="103" t="s">
        <v>97</v>
      </c>
      <c r="D18" s="99"/>
      <c r="E18" s="100"/>
      <c r="F18" s="82"/>
      <c r="G18" s="51"/>
      <c r="H18" s="37"/>
      <c r="I18" s="51"/>
      <c r="J18" s="51"/>
      <c r="K18" s="38">
        <f t="shared" si="1"/>
        <v>0</v>
      </c>
      <c r="L18" s="39">
        <f t="shared" si="2"/>
        <v>0</v>
      </c>
      <c r="M18" s="37">
        <f t="shared" si="3"/>
        <v>0</v>
      </c>
      <c r="N18" s="37">
        <f t="shared" si="4"/>
        <v>0</v>
      </c>
      <c r="O18" s="37">
        <f t="shared" si="5"/>
        <v>0</v>
      </c>
      <c r="P18" s="38">
        <f t="shared" si="6"/>
        <v>0</v>
      </c>
    </row>
    <row r="19" spans="1:16" ht="39" x14ac:dyDescent="0.2">
      <c r="A19" s="93">
        <v>4</v>
      </c>
      <c r="B19" s="85" t="s">
        <v>66</v>
      </c>
      <c r="C19" s="98" t="s">
        <v>98</v>
      </c>
      <c r="D19" s="99" t="s">
        <v>79</v>
      </c>
      <c r="E19" s="100">
        <v>40.299999999999997</v>
      </c>
      <c r="F19" s="82"/>
      <c r="G19" s="51"/>
      <c r="H19" s="37"/>
      <c r="I19" s="51"/>
      <c r="J19" s="51"/>
      <c r="K19" s="38">
        <f t="shared" si="1"/>
        <v>0</v>
      </c>
      <c r="L19" s="39">
        <f t="shared" si="2"/>
        <v>0</v>
      </c>
      <c r="M19" s="37">
        <f t="shared" si="3"/>
        <v>0</v>
      </c>
      <c r="N19" s="37">
        <f t="shared" si="4"/>
        <v>0</v>
      </c>
      <c r="O19" s="37">
        <f t="shared" si="5"/>
        <v>0</v>
      </c>
      <c r="P19" s="38">
        <f t="shared" si="6"/>
        <v>0</v>
      </c>
    </row>
    <row r="20" spans="1:16" x14ac:dyDescent="0.2">
      <c r="A20" s="93"/>
      <c r="B20" s="85"/>
      <c r="C20" s="107" t="s">
        <v>99</v>
      </c>
      <c r="D20" s="99" t="s">
        <v>79</v>
      </c>
      <c r="E20" s="100">
        <v>40.2964129962809</v>
      </c>
      <c r="F20" s="82"/>
      <c r="G20" s="51"/>
      <c r="H20" s="37"/>
      <c r="I20" s="51"/>
      <c r="J20" s="51"/>
      <c r="K20" s="38">
        <f t="shared" si="1"/>
        <v>0</v>
      </c>
      <c r="L20" s="39">
        <f t="shared" si="2"/>
        <v>0</v>
      </c>
      <c r="M20" s="37">
        <f t="shared" si="3"/>
        <v>0</v>
      </c>
      <c r="N20" s="37">
        <f t="shared" si="4"/>
        <v>0</v>
      </c>
      <c r="O20" s="37">
        <f t="shared" si="5"/>
        <v>0</v>
      </c>
      <c r="P20" s="38">
        <f t="shared" si="6"/>
        <v>0</v>
      </c>
    </row>
    <row r="21" spans="1:16" x14ac:dyDescent="0.2">
      <c r="A21" s="93"/>
      <c r="B21" s="85"/>
      <c r="C21" s="107" t="s">
        <v>100</v>
      </c>
      <c r="D21" s="99" t="s">
        <v>101</v>
      </c>
      <c r="E21" s="100">
        <v>186.353154562425</v>
      </c>
      <c r="F21" s="82"/>
      <c r="G21" s="51"/>
      <c r="H21" s="37"/>
      <c r="I21" s="51"/>
      <c r="J21" s="51"/>
      <c r="K21" s="38">
        <f t="shared" si="1"/>
        <v>0</v>
      </c>
      <c r="L21" s="39">
        <f t="shared" si="2"/>
        <v>0</v>
      </c>
      <c r="M21" s="37">
        <f t="shared" si="3"/>
        <v>0</v>
      </c>
      <c r="N21" s="37">
        <f t="shared" si="4"/>
        <v>0</v>
      </c>
      <c r="O21" s="37">
        <f t="shared" si="5"/>
        <v>0</v>
      </c>
      <c r="P21" s="38">
        <f t="shared" si="6"/>
        <v>0</v>
      </c>
    </row>
    <row r="22" spans="1:16" x14ac:dyDescent="0.2">
      <c r="A22" s="93"/>
      <c r="B22" s="85"/>
      <c r="C22" s="107" t="s">
        <v>231</v>
      </c>
      <c r="D22" s="99" t="s">
        <v>102</v>
      </c>
      <c r="E22" s="100">
        <v>10.5786673377236</v>
      </c>
      <c r="F22" s="82"/>
      <c r="G22" s="51"/>
      <c r="H22" s="37"/>
      <c r="I22" s="51"/>
      <c r="J22" s="51"/>
      <c r="K22" s="38">
        <f t="shared" si="1"/>
        <v>0</v>
      </c>
      <c r="L22" s="39">
        <f t="shared" si="2"/>
        <v>0</v>
      </c>
      <c r="M22" s="37">
        <f t="shared" si="3"/>
        <v>0</v>
      </c>
      <c r="N22" s="37">
        <f t="shared" si="4"/>
        <v>0</v>
      </c>
      <c r="O22" s="37">
        <f t="shared" si="5"/>
        <v>0</v>
      </c>
      <c r="P22" s="38">
        <f t="shared" si="6"/>
        <v>0</v>
      </c>
    </row>
    <row r="23" spans="1:16" x14ac:dyDescent="0.2">
      <c r="A23" s="93"/>
      <c r="B23" s="85"/>
      <c r="C23" s="107" t="s">
        <v>103</v>
      </c>
      <c r="D23" s="99" t="s">
        <v>101</v>
      </c>
      <c r="E23" s="100">
        <v>95.7480150114758</v>
      </c>
      <c r="F23" s="82"/>
      <c r="G23" s="51"/>
      <c r="H23" s="37"/>
      <c r="I23" s="51"/>
      <c r="J23" s="51"/>
      <c r="K23" s="38">
        <f t="shared" si="1"/>
        <v>0</v>
      </c>
      <c r="L23" s="39">
        <f t="shared" si="2"/>
        <v>0</v>
      </c>
      <c r="M23" s="37">
        <f t="shared" si="3"/>
        <v>0</v>
      </c>
      <c r="N23" s="37">
        <f t="shared" si="4"/>
        <v>0</v>
      </c>
      <c r="O23" s="37">
        <f t="shared" si="5"/>
        <v>0</v>
      </c>
      <c r="P23" s="38">
        <f t="shared" si="6"/>
        <v>0</v>
      </c>
    </row>
    <row r="24" spans="1:16" x14ac:dyDescent="0.2">
      <c r="A24" s="93"/>
      <c r="B24" s="85"/>
      <c r="C24" s="107" t="s">
        <v>104</v>
      </c>
      <c r="D24" s="99" t="s">
        <v>102</v>
      </c>
      <c r="E24" s="100">
        <v>103.64</v>
      </c>
      <c r="F24" s="82"/>
      <c r="G24" s="51"/>
      <c r="H24" s="37"/>
      <c r="I24" s="51"/>
      <c r="J24" s="51"/>
      <c r="K24" s="38">
        <f t="shared" si="1"/>
        <v>0</v>
      </c>
      <c r="L24" s="39">
        <f t="shared" si="2"/>
        <v>0</v>
      </c>
      <c r="M24" s="37">
        <f t="shared" si="3"/>
        <v>0</v>
      </c>
      <c r="N24" s="37">
        <f t="shared" si="4"/>
        <v>0</v>
      </c>
      <c r="O24" s="37">
        <f t="shared" si="5"/>
        <v>0</v>
      </c>
      <c r="P24" s="38">
        <f t="shared" si="6"/>
        <v>0</v>
      </c>
    </row>
    <row r="25" spans="1:16" x14ac:dyDescent="0.2">
      <c r="A25" s="93"/>
      <c r="B25" s="85"/>
      <c r="C25" s="103" t="s">
        <v>105</v>
      </c>
      <c r="D25" s="99"/>
      <c r="E25" s="106"/>
      <c r="F25" s="82"/>
      <c r="G25" s="51"/>
      <c r="H25" s="37"/>
      <c r="I25" s="51"/>
      <c r="J25" s="51"/>
      <c r="K25" s="38">
        <f t="shared" si="1"/>
        <v>0</v>
      </c>
      <c r="L25" s="39">
        <f t="shared" si="2"/>
        <v>0</v>
      </c>
      <c r="M25" s="37">
        <f t="shared" si="3"/>
        <v>0</v>
      </c>
      <c r="N25" s="37">
        <f t="shared" si="4"/>
        <v>0</v>
      </c>
      <c r="O25" s="37">
        <f t="shared" si="5"/>
        <v>0</v>
      </c>
      <c r="P25" s="38">
        <f t="shared" si="6"/>
        <v>0</v>
      </c>
    </row>
    <row r="26" spans="1:16" ht="19.5" x14ac:dyDescent="0.2">
      <c r="A26" s="93">
        <v>5</v>
      </c>
      <c r="B26" s="85" t="s">
        <v>66</v>
      </c>
      <c r="C26" s="98" t="s">
        <v>106</v>
      </c>
      <c r="D26" s="99" t="s">
        <v>79</v>
      </c>
      <c r="E26" s="106">
        <v>25</v>
      </c>
      <c r="F26" s="82"/>
      <c r="G26" s="51"/>
      <c r="H26" s="37"/>
      <c r="I26" s="51"/>
      <c r="J26" s="51"/>
      <c r="K26" s="38">
        <f t="shared" si="1"/>
        <v>0</v>
      </c>
      <c r="L26" s="39">
        <f t="shared" si="2"/>
        <v>0</v>
      </c>
      <c r="M26" s="37">
        <f t="shared" si="3"/>
        <v>0</v>
      </c>
      <c r="N26" s="37">
        <f t="shared" si="4"/>
        <v>0</v>
      </c>
      <c r="O26" s="37">
        <f t="shared" si="5"/>
        <v>0</v>
      </c>
      <c r="P26" s="38">
        <f t="shared" si="6"/>
        <v>0</v>
      </c>
    </row>
    <row r="27" spans="1:16" x14ac:dyDescent="0.2">
      <c r="A27" s="93"/>
      <c r="B27" s="85"/>
      <c r="C27" s="107" t="s">
        <v>107</v>
      </c>
      <c r="D27" s="99" t="s">
        <v>79</v>
      </c>
      <c r="E27" s="106">
        <v>25</v>
      </c>
      <c r="F27" s="82"/>
      <c r="G27" s="51"/>
      <c r="H27" s="37"/>
      <c r="I27" s="51"/>
      <c r="J27" s="51"/>
      <c r="K27" s="38">
        <f t="shared" si="1"/>
        <v>0</v>
      </c>
      <c r="L27" s="39">
        <f t="shared" si="2"/>
        <v>0</v>
      </c>
      <c r="M27" s="37">
        <f t="shared" si="3"/>
        <v>0</v>
      </c>
      <c r="N27" s="37">
        <f t="shared" si="4"/>
        <v>0</v>
      </c>
      <c r="O27" s="37">
        <f t="shared" si="5"/>
        <v>0</v>
      </c>
      <c r="P27" s="38">
        <f t="shared" si="6"/>
        <v>0</v>
      </c>
    </row>
    <row r="28" spans="1:16" x14ac:dyDescent="0.2">
      <c r="A28" s="93"/>
      <c r="B28" s="85"/>
      <c r="C28" s="107" t="s">
        <v>232</v>
      </c>
      <c r="D28" s="99" t="s">
        <v>101</v>
      </c>
      <c r="E28" s="106">
        <f>E27*6</f>
        <v>150</v>
      </c>
      <c r="F28" s="82"/>
      <c r="G28" s="51"/>
      <c r="H28" s="37"/>
      <c r="I28" s="51"/>
      <c r="J28" s="51"/>
      <c r="K28" s="38">
        <f t="shared" si="1"/>
        <v>0</v>
      </c>
      <c r="L28" s="39">
        <f t="shared" si="2"/>
        <v>0</v>
      </c>
      <c r="M28" s="37">
        <f t="shared" si="3"/>
        <v>0</v>
      </c>
      <c r="N28" s="37">
        <f t="shared" si="4"/>
        <v>0</v>
      </c>
      <c r="O28" s="37">
        <f t="shared" si="5"/>
        <v>0</v>
      </c>
      <c r="P28" s="38">
        <f t="shared" si="6"/>
        <v>0</v>
      </c>
    </row>
    <row r="29" spans="1:16" x14ac:dyDescent="0.2">
      <c r="A29" s="93"/>
      <c r="B29" s="85"/>
      <c r="C29" s="107" t="s">
        <v>108</v>
      </c>
      <c r="D29" s="99" t="s">
        <v>70</v>
      </c>
      <c r="E29" s="106">
        <f>E27*8</f>
        <v>200</v>
      </c>
      <c r="F29" s="82"/>
      <c r="G29" s="51"/>
      <c r="H29" s="37"/>
      <c r="I29" s="51"/>
      <c r="J29" s="51"/>
      <c r="K29" s="38">
        <f t="shared" si="1"/>
        <v>0</v>
      </c>
      <c r="L29" s="39">
        <f t="shared" si="2"/>
        <v>0</v>
      </c>
      <c r="M29" s="37">
        <f t="shared" si="3"/>
        <v>0</v>
      </c>
      <c r="N29" s="37">
        <f t="shared" si="4"/>
        <v>0</v>
      </c>
      <c r="O29" s="37">
        <f t="shared" si="5"/>
        <v>0</v>
      </c>
      <c r="P29" s="38">
        <f t="shared" si="6"/>
        <v>0</v>
      </c>
    </row>
    <row r="30" spans="1:16" ht="19.5" x14ac:dyDescent="0.2">
      <c r="A30" s="93">
        <v>6</v>
      </c>
      <c r="B30" s="85" t="s">
        <v>66</v>
      </c>
      <c r="C30" s="98" t="s">
        <v>109</v>
      </c>
      <c r="D30" s="99" t="s">
        <v>79</v>
      </c>
      <c r="E30" s="106">
        <v>28</v>
      </c>
      <c r="F30" s="82"/>
      <c r="G30" s="51"/>
      <c r="H30" s="37"/>
      <c r="I30" s="51"/>
      <c r="J30" s="51"/>
      <c r="K30" s="38">
        <f t="shared" si="1"/>
        <v>0</v>
      </c>
      <c r="L30" s="39">
        <f t="shared" si="2"/>
        <v>0</v>
      </c>
      <c r="M30" s="37">
        <f t="shared" si="3"/>
        <v>0</v>
      </c>
      <c r="N30" s="37">
        <f t="shared" si="4"/>
        <v>0</v>
      </c>
      <c r="O30" s="37">
        <f t="shared" si="5"/>
        <v>0</v>
      </c>
      <c r="P30" s="38">
        <f t="shared" si="6"/>
        <v>0</v>
      </c>
    </row>
    <row r="31" spans="1:16" x14ac:dyDescent="0.2">
      <c r="A31" s="93"/>
      <c r="B31" s="85"/>
      <c r="C31" s="107" t="s">
        <v>110</v>
      </c>
      <c r="D31" s="99" t="s">
        <v>79</v>
      </c>
      <c r="E31" s="106">
        <v>28</v>
      </c>
      <c r="F31" s="82"/>
      <c r="G31" s="51"/>
      <c r="H31" s="37"/>
      <c r="I31" s="51"/>
      <c r="J31" s="51"/>
      <c r="K31" s="38">
        <f t="shared" si="1"/>
        <v>0</v>
      </c>
      <c r="L31" s="39">
        <f t="shared" si="2"/>
        <v>0</v>
      </c>
      <c r="M31" s="37">
        <f t="shared" si="3"/>
        <v>0</v>
      </c>
      <c r="N31" s="37">
        <f t="shared" si="4"/>
        <v>0</v>
      </c>
      <c r="O31" s="37">
        <f t="shared" si="5"/>
        <v>0</v>
      </c>
      <c r="P31" s="38">
        <f t="shared" si="6"/>
        <v>0</v>
      </c>
    </row>
    <row r="32" spans="1:16" x14ac:dyDescent="0.2">
      <c r="A32" s="93"/>
      <c r="B32" s="85"/>
      <c r="C32" s="107" t="s">
        <v>232</v>
      </c>
      <c r="D32" s="99" t="s">
        <v>101</v>
      </c>
      <c r="E32" s="106">
        <f>E31*7</f>
        <v>196</v>
      </c>
      <c r="F32" s="82"/>
      <c r="G32" s="51"/>
      <c r="H32" s="37"/>
      <c r="I32" s="51"/>
      <c r="J32" s="51"/>
      <c r="K32" s="38">
        <f t="shared" si="1"/>
        <v>0</v>
      </c>
      <c r="L32" s="39">
        <f t="shared" si="2"/>
        <v>0</v>
      </c>
      <c r="M32" s="37">
        <f t="shared" si="3"/>
        <v>0</v>
      </c>
      <c r="N32" s="37">
        <f t="shared" si="4"/>
        <v>0</v>
      </c>
      <c r="O32" s="37">
        <f t="shared" si="5"/>
        <v>0</v>
      </c>
      <c r="P32" s="38">
        <f t="shared" si="6"/>
        <v>0</v>
      </c>
    </row>
    <row r="33" spans="1:16" x14ac:dyDescent="0.2">
      <c r="A33" s="93">
        <v>7</v>
      </c>
      <c r="B33" s="85" t="s">
        <v>66</v>
      </c>
      <c r="C33" s="98" t="s">
        <v>111</v>
      </c>
      <c r="D33" s="99" t="s">
        <v>68</v>
      </c>
      <c r="E33" s="106">
        <v>36</v>
      </c>
      <c r="F33" s="82"/>
      <c r="G33" s="51"/>
      <c r="H33" s="37"/>
      <c r="I33" s="51"/>
      <c r="J33" s="51"/>
      <c r="K33" s="38">
        <f t="shared" si="1"/>
        <v>0</v>
      </c>
      <c r="L33" s="39">
        <f t="shared" si="2"/>
        <v>0</v>
      </c>
      <c r="M33" s="37">
        <f t="shared" si="3"/>
        <v>0</v>
      </c>
      <c r="N33" s="37">
        <f t="shared" si="4"/>
        <v>0</v>
      </c>
      <c r="O33" s="37">
        <f t="shared" si="5"/>
        <v>0</v>
      </c>
      <c r="P33" s="38">
        <f t="shared" si="6"/>
        <v>0</v>
      </c>
    </row>
    <row r="34" spans="1:16" ht="39" x14ac:dyDescent="0.2">
      <c r="A34" s="93">
        <v>8</v>
      </c>
      <c r="B34" s="85" t="s">
        <v>66</v>
      </c>
      <c r="C34" s="98" t="s">
        <v>112</v>
      </c>
      <c r="D34" s="99" t="s">
        <v>79</v>
      </c>
      <c r="E34" s="146">
        <v>252.9</v>
      </c>
      <c r="F34" s="82"/>
      <c r="G34" s="51"/>
      <c r="H34" s="37"/>
      <c r="I34" s="51"/>
      <c r="J34" s="51"/>
      <c r="K34" s="38">
        <f t="shared" si="1"/>
        <v>0</v>
      </c>
      <c r="L34" s="39">
        <f t="shared" si="2"/>
        <v>0</v>
      </c>
      <c r="M34" s="37">
        <f t="shared" si="3"/>
        <v>0</v>
      </c>
      <c r="N34" s="37">
        <f t="shared" si="4"/>
        <v>0</v>
      </c>
      <c r="O34" s="37">
        <f t="shared" si="5"/>
        <v>0</v>
      </c>
      <c r="P34" s="38">
        <f t="shared" si="6"/>
        <v>0</v>
      </c>
    </row>
    <row r="35" spans="1:16" x14ac:dyDescent="0.2">
      <c r="A35" s="93"/>
      <c r="B35" s="85"/>
      <c r="C35" s="107" t="s">
        <v>99</v>
      </c>
      <c r="D35" s="99" t="s">
        <v>79</v>
      </c>
      <c r="E35" s="146">
        <v>254.9</v>
      </c>
      <c r="F35" s="82"/>
      <c r="G35" s="51"/>
      <c r="H35" s="37"/>
      <c r="I35" s="51"/>
      <c r="J35" s="51"/>
      <c r="K35" s="38">
        <f t="shared" si="1"/>
        <v>0</v>
      </c>
      <c r="L35" s="39">
        <f t="shared" si="2"/>
        <v>0</v>
      </c>
      <c r="M35" s="37">
        <f t="shared" si="3"/>
        <v>0</v>
      </c>
      <c r="N35" s="37">
        <f t="shared" si="4"/>
        <v>0</v>
      </c>
      <c r="O35" s="37">
        <f t="shared" si="5"/>
        <v>0</v>
      </c>
      <c r="P35" s="38">
        <f t="shared" si="6"/>
        <v>0</v>
      </c>
    </row>
    <row r="36" spans="1:16" x14ac:dyDescent="0.2">
      <c r="A36" s="93"/>
      <c r="B36" s="85"/>
      <c r="C36" s="107" t="s">
        <v>100</v>
      </c>
      <c r="D36" s="99" t="s">
        <v>101</v>
      </c>
      <c r="E36" s="146">
        <v>1145.05</v>
      </c>
      <c r="F36" s="82"/>
      <c r="G36" s="51"/>
      <c r="H36" s="37"/>
      <c r="I36" s="51"/>
      <c r="J36" s="51"/>
      <c r="K36" s="38">
        <f t="shared" si="1"/>
        <v>0</v>
      </c>
      <c r="L36" s="39">
        <f t="shared" si="2"/>
        <v>0</v>
      </c>
      <c r="M36" s="37">
        <f t="shared" si="3"/>
        <v>0</v>
      </c>
      <c r="N36" s="37">
        <f t="shared" si="4"/>
        <v>0</v>
      </c>
      <c r="O36" s="37">
        <f t="shared" si="5"/>
        <v>0</v>
      </c>
      <c r="P36" s="38">
        <f t="shared" si="6"/>
        <v>0</v>
      </c>
    </row>
    <row r="37" spans="1:16" x14ac:dyDescent="0.2">
      <c r="A37" s="93"/>
      <c r="B37" s="85"/>
      <c r="C37" s="107" t="s">
        <v>231</v>
      </c>
      <c r="D37" s="99" t="s">
        <v>102</v>
      </c>
      <c r="E37" s="146">
        <v>107.73</v>
      </c>
      <c r="F37" s="82"/>
      <c r="G37" s="51"/>
      <c r="H37" s="37"/>
      <c r="I37" s="51"/>
      <c r="J37" s="51"/>
      <c r="K37" s="38">
        <f t="shared" si="1"/>
        <v>0</v>
      </c>
      <c r="L37" s="39">
        <f t="shared" si="2"/>
        <v>0</v>
      </c>
      <c r="M37" s="37">
        <f t="shared" si="3"/>
        <v>0</v>
      </c>
      <c r="N37" s="37">
        <f t="shared" si="4"/>
        <v>0</v>
      </c>
      <c r="O37" s="37">
        <f t="shared" si="5"/>
        <v>0</v>
      </c>
      <c r="P37" s="38">
        <f t="shared" si="6"/>
        <v>0</v>
      </c>
    </row>
    <row r="38" spans="1:16" x14ac:dyDescent="0.2">
      <c r="A38" s="93"/>
      <c r="B38" s="85"/>
      <c r="C38" s="107" t="s">
        <v>233</v>
      </c>
      <c r="D38" s="99" t="s">
        <v>101</v>
      </c>
      <c r="E38" s="146">
        <v>1805.25</v>
      </c>
      <c r="F38" s="82"/>
      <c r="G38" s="51"/>
      <c r="H38" s="37"/>
      <c r="I38" s="51"/>
      <c r="J38" s="51"/>
      <c r="K38" s="38">
        <f t="shared" si="1"/>
        <v>0</v>
      </c>
      <c r="L38" s="39">
        <f t="shared" si="2"/>
        <v>0</v>
      </c>
      <c r="M38" s="37">
        <f t="shared" si="3"/>
        <v>0</v>
      </c>
      <c r="N38" s="37">
        <f t="shared" si="4"/>
        <v>0</v>
      </c>
      <c r="O38" s="37">
        <f t="shared" si="5"/>
        <v>0</v>
      </c>
      <c r="P38" s="38">
        <f t="shared" si="6"/>
        <v>0</v>
      </c>
    </row>
    <row r="39" spans="1:16" x14ac:dyDescent="0.2">
      <c r="A39" s="93"/>
      <c r="B39" s="85"/>
      <c r="C39" s="103" t="s">
        <v>113</v>
      </c>
      <c r="D39" s="99"/>
      <c r="E39" s="146"/>
      <c r="F39" s="82"/>
      <c r="G39" s="51"/>
      <c r="H39" s="37"/>
      <c r="I39" s="51"/>
      <c r="J39" s="51"/>
      <c r="K39" s="38">
        <f t="shared" si="1"/>
        <v>0</v>
      </c>
      <c r="L39" s="39">
        <f t="shared" si="2"/>
        <v>0</v>
      </c>
      <c r="M39" s="37">
        <f t="shared" si="3"/>
        <v>0</v>
      </c>
      <c r="N39" s="37">
        <f t="shared" si="4"/>
        <v>0</v>
      </c>
      <c r="O39" s="37">
        <f t="shared" si="5"/>
        <v>0</v>
      </c>
      <c r="P39" s="38">
        <f t="shared" si="6"/>
        <v>0</v>
      </c>
    </row>
    <row r="40" spans="1:16" x14ac:dyDescent="0.2">
      <c r="A40" s="93">
        <v>9</v>
      </c>
      <c r="B40" s="85" t="s">
        <v>66</v>
      </c>
      <c r="C40" s="98" t="s">
        <v>114</v>
      </c>
      <c r="D40" s="99" t="s">
        <v>70</v>
      </c>
      <c r="E40" s="100">
        <v>1</v>
      </c>
      <c r="F40" s="82"/>
      <c r="G40" s="51"/>
      <c r="H40" s="37"/>
      <c r="I40" s="51"/>
      <c r="J40" s="51"/>
      <c r="K40" s="38">
        <f t="shared" si="1"/>
        <v>0</v>
      </c>
      <c r="L40" s="39">
        <f t="shared" si="2"/>
        <v>0</v>
      </c>
      <c r="M40" s="37">
        <f t="shared" si="3"/>
        <v>0</v>
      </c>
      <c r="N40" s="37">
        <f t="shared" si="4"/>
        <v>0</v>
      </c>
      <c r="O40" s="37">
        <f t="shared" si="5"/>
        <v>0</v>
      </c>
      <c r="P40" s="38">
        <f t="shared" si="6"/>
        <v>0</v>
      </c>
    </row>
    <row r="41" spans="1:16" x14ac:dyDescent="0.2">
      <c r="A41" s="93">
        <v>10</v>
      </c>
      <c r="B41" s="85" t="s">
        <v>66</v>
      </c>
      <c r="C41" s="98" t="s">
        <v>115</v>
      </c>
      <c r="D41" s="99" t="s">
        <v>70</v>
      </c>
      <c r="E41" s="100">
        <v>1</v>
      </c>
      <c r="F41" s="82"/>
      <c r="G41" s="51"/>
      <c r="H41" s="37"/>
      <c r="I41" s="51"/>
      <c r="J41" s="51"/>
      <c r="K41" s="38">
        <f t="shared" si="1"/>
        <v>0</v>
      </c>
      <c r="L41" s="39">
        <f t="shared" si="2"/>
        <v>0</v>
      </c>
      <c r="M41" s="37">
        <f t="shared" si="3"/>
        <v>0</v>
      </c>
      <c r="N41" s="37">
        <f t="shared" si="4"/>
        <v>0</v>
      </c>
      <c r="O41" s="37">
        <f t="shared" si="5"/>
        <v>0</v>
      </c>
      <c r="P41" s="38">
        <f t="shared" si="6"/>
        <v>0</v>
      </c>
    </row>
    <row r="42" spans="1:16" x14ac:dyDescent="0.2">
      <c r="A42" s="93">
        <v>11</v>
      </c>
      <c r="B42" s="85" t="s">
        <v>66</v>
      </c>
      <c r="C42" s="108" t="s">
        <v>116</v>
      </c>
      <c r="D42" s="109" t="s">
        <v>79</v>
      </c>
      <c r="E42" s="147">
        <v>8.4</v>
      </c>
      <c r="F42" s="82"/>
      <c r="G42" s="51"/>
      <c r="H42" s="37"/>
      <c r="I42" s="51"/>
      <c r="J42" s="51"/>
      <c r="K42" s="38">
        <f t="shared" si="1"/>
        <v>0</v>
      </c>
      <c r="L42" s="39">
        <f t="shared" si="2"/>
        <v>0</v>
      </c>
      <c r="M42" s="37">
        <f t="shared" si="3"/>
        <v>0</v>
      </c>
      <c r="N42" s="37">
        <f t="shared" si="4"/>
        <v>0</v>
      </c>
      <c r="O42" s="37">
        <f t="shared" si="5"/>
        <v>0</v>
      </c>
      <c r="P42" s="38">
        <f t="shared" si="6"/>
        <v>0</v>
      </c>
    </row>
    <row r="43" spans="1:16" x14ac:dyDescent="0.2">
      <c r="A43" s="93">
        <v>12</v>
      </c>
      <c r="B43" s="85" t="s">
        <v>66</v>
      </c>
      <c r="C43" s="104" t="s">
        <v>117</v>
      </c>
      <c r="D43" s="99" t="s">
        <v>79</v>
      </c>
      <c r="E43" s="100">
        <v>98.4</v>
      </c>
      <c r="F43" s="82"/>
      <c r="G43" s="51"/>
      <c r="H43" s="37"/>
      <c r="I43" s="51"/>
      <c r="J43" s="51"/>
      <c r="K43" s="38">
        <f t="shared" si="1"/>
        <v>0</v>
      </c>
      <c r="L43" s="39">
        <f t="shared" si="2"/>
        <v>0</v>
      </c>
      <c r="M43" s="37">
        <f t="shared" si="3"/>
        <v>0</v>
      </c>
      <c r="N43" s="37">
        <f t="shared" si="4"/>
        <v>0</v>
      </c>
      <c r="O43" s="37">
        <f t="shared" si="5"/>
        <v>0</v>
      </c>
      <c r="P43" s="38">
        <f t="shared" si="6"/>
        <v>0</v>
      </c>
    </row>
    <row r="44" spans="1:16" ht="19.5" x14ac:dyDescent="0.2">
      <c r="A44" s="93">
        <v>13</v>
      </c>
      <c r="B44" s="85" t="s">
        <v>66</v>
      </c>
      <c r="C44" s="104" t="s">
        <v>118</v>
      </c>
      <c r="D44" s="99" t="s">
        <v>79</v>
      </c>
      <c r="E44" s="100">
        <v>98.4</v>
      </c>
      <c r="F44" s="82"/>
      <c r="G44" s="51"/>
      <c r="H44" s="37"/>
      <c r="I44" s="51"/>
      <c r="J44" s="51"/>
      <c r="K44" s="38">
        <f t="shared" si="1"/>
        <v>0</v>
      </c>
      <c r="L44" s="39">
        <f t="shared" si="2"/>
        <v>0</v>
      </c>
      <c r="M44" s="37">
        <f t="shared" si="3"/>
        <v>0</v>
      </c>
      <c r="N44" s="37">
        <f t="shared" si="4"/>
        <v>0</v>
      </c>
      <c r="O44" s="37">
        <f t="shared" si="5"/>
        <v>0</v>
      </c>
      <c r="P44" s="38">
        <f t="shared" si="6"/>
        <v>0</v>
      </c>
    </row>
    <row r="45" spans="1:16" ht="29.25" x14ac:dyDescent="0.2">
      <c r="A45" s="93">
        <v>14</v>
      </c>
      <c r="B45" s="85" t="s">
        <v>66</v>
      </c>
      <c r="C45" s="98" t="s">
        <v>119</v>
      </c>
      <c r="D45" s="99" t="s">
        <v>79</v>
      </c>
      <c r="E45" s="100">
        <v>201.6</v>
      </c>
      <c r="F45" s="82"/>
      <c r="G45" s="51"/>
      <c r="H45" s="37"/>
      <c r="I45" s="51"/>
      <c r="J45" s="51"/>
      <c r="K45" s="38">
        <f t="shared" si="1"/>
        <v>0</v>
      </c>
      <c r="L45" s="39">
        <f t="shared" si="2"/>
        <v>0</v>
      </c>
      <c r="M45" s="37">
        <f t="shared" si="3"/>
        <v>0</v>
      </c>
      <c r="N45" s="37">
        <f t="shared" si="4"/>
        <v>0</v>
      </c>
      <c r="O45" s="37">
        <f t="shared" si="5"/>
        <v>0</v>
      </c>
      <c r="P45" s="38">
        <f t="shared" si="6"/>
        <v>0</v>
      </c>
    </row>
    <row r="46" spans="1:16" ht="21" x14ac:dyDescent="0.2">
      <c r="A46" s="93">
        <v>15</v>
      </c>
      <c r="B46" s="85" t="s">
        <v>66</v>
      </c>
      <c r="C46" s="151" t="s">
        <v>120</v>
      </c>
      <c r="D46" s="151" t="s">
        <v>68</v>
      </c>
      <c r="E46" s="150">
        <v>201.6</v>
      </c>
      <c r="F46" s="82"/>
      <c r="G46" s="51"/>
      <c r="H46" s="37"/>
      <c r="I46" s="51"/>
      <c r="J46" s="51"/>
      <c r="K46" s="38"/>
      <c r="L46" s="39"/>
      <c r="M46" s="37"/>
      <c r="N46" s="37"/>
      <c r="O46" s="37"/>
      <c r="P46" s="38"/>
    </row>
    <row r="47" spans="1:16" ht="39" x14ac:dyDescent="0.2">
      <c r="A47" s="93">
        <v>16</v>
      </c>
      <c r="B47" s="85" t="s">
        <v>66</v>
      </c>
      <c r="C47" s="98" t="s">
        <v>121</v>
      </c>
      <c r="D47" s="99" t="s">
        <v>70</v>
      </c>
      <c r="E47" s="100">
        <v>12</v>
      </c>
      <c r="F47" s="82"/>
      <c r="G47" s="51"/>
      <c r="H47" s="37"/>
      <c r="I47" s="51"/>
      <c r="J47" s="51"/>
      <c r="K47" s="38">
        <f t="shared" si="1"/>
        <v>0</v>
      </c>
      <c r="L47" s="39">
        <f t="shared" si="2"/>
        <v>0</v>
      </c>
      <c r="M47" s="37">
        <f t="shared" si="3"/>
        <v>0</v>
      </c>
      <c r="N47" s="37">
        <f t="shared" si="4"/>
        <v>0</v>
      </c>
      <c r="O47" s="37">
        <f t="shared" si="5"/>
        <v>0</v>
      </c>
      <c r="P47" s="38">
        <f t="shared" si="6"/>
        <v>0</v>
      </c>
    </row>
    <row r="48" spans="1:16" ht="39" x14ac:dyDescent="0.2">
      <c r="A48" s="93">
        <v>17</v>
      </c>
      <c r="B48" s="85" t="s">
        <v>66</v>
      </c>
      <c r="C48" s="98" t="s">
        <v>122</v>
      </c>
      <c r="D48" s="99" t="s">
        <v>70</v>
      </c>
      <c r="E48" s="100">
        <v>6</v>
      </c>
      <c r="F48" s="82"/>
      <c r="G48" s="51"/>
      <c r="H48" s="37"/>
      <c r="I48" s="51"/>
      <c r="J48" s="51"/>
      <c r="K48" s="38">
        <f t="shared" si="1"/>
        <v>0</v>
      </c>
      <c r="L48" s="39">
        <f t="shared" si="2"/>
        <v>0</v>
      </c>
      <c r="M48" s="37">
        <f t="shared" si="3"/>
        <v>0</v>
      </c>
      <c r="N48" s="37">
        <f t="shared" si="4"/>
        <v>0</v>
      </c>
      <c r="O48" s="37">
        <f t="shared" si="5"/>
        <v>0</v>
      </c>
      <c r="P48" s="38">
        <f t="shared" si="6"/>
        <v>0</v>
      </c>
    </row>
    <row r="49" spans="1:16" x14ac:dyDescent="0.2">
      <c r="A49" s="93">
        <v>18</v>
      </c>
      <c r="B49" s="85" t="s">
        <v>66</v>
      </c>
      <c r="C49" s="98" t="s">
        <v>123</v>
      </c>
      <c r="D49" s="99" t="s">
        <v>70</v>
      </c>
      <c r="E49" s="100">
        <v>200</v>
      </c>
      <c r="F49" s="82"/>
      <c r="G49" s="51"/>
      <c r="H49" s="37"/>
      <c r="I49" s="51"/>
      <c r="J49" s="51"/>
      <c r="K49" s="38">
        <f t="shared" si="1"/>
        <v>0</v>
      </c>
      <c r="L49" s="39">
        <f t="shared" si="2"/>
        <v>0</v>
      </c>
      <c r="M49" s="37">
        <f t="shared" si="3"/>
        <v>0</v>
      </c>
      <c r="N49" s="37">
        <f t="shared" si="4"/>
        <v>0</v>
      </c>
      <c r="O49" s="37">
        <f t="shared" si="5"/>
        <v>0</v>
      </c>
      <c r="P49" s="38">
        <f t="shared" si="6"/>
        <v>0</v>
      </c>
    </row>
    <row r="50" spans="1:16" ht="19.5" x14ac:dyDescent="0.2">
      <c r="A50" s="93">
        <v>19</v>
      </c>
      <c r="B50" s="85" t="s">
        <v>66</v>
      </c>
      <c r="C50" s="98" t="s">
        <v>124</v>
      </c>
      <c r="D50" s="99" t="s">
        <v>70</v>
      </c>
      <c r="E50" s="100">
        <v>4</v>
      </c>
      <c r="F50" s="82"/>
      <c r="G50" s="51"/>
      <c r="H50" s="37"/>
      <c r="I50" s="51"/>
      <c r="J50" s="51"/>
      <c r="K50" s="38">
        <f t="shared" si="1"/>
        <v>0</v>
      </c>
      <c r="L50" s="39">
        <f t="shared" si="2"/>
        <v>0</v>
      </c>
      <c r="M50" s="37">
        <f t="shared" si="3"/>
        <v>0</v>
      </c>
      <c r="N50" s="37">
        <f t="shared" si="4"/>
        <v>0</v>
      </c>
      <c r="O50" s="37">
        <f t="shared" si="5"/>
        <v>0</v>
      </c>
      <c r="P50" s="38">
        <f t="shared" si="6"/>
        <v>0</v>
      </c>
    </row>
    <row r="51" spans="1:16" x14ac:dyDescent="0.2">
      <c r="A51" s="93"/>
      <c r="B51" s="85"/>
      <c r="C51" s="103" t="s">
        <v>125</v>
      </c>
      <c r="D51" s="99"/>
      <c r="E51" s="100"/>
      <c r="F51" s="82"/>
      <c r="G51" s="51"/>
      <c r="H51" s="37"/>
      <c r="I51" s="51"/>
      <c r="J51" s="51"/>
      <c r="K51" s="38">
        <f t="shared" si="1"/>
        <v>0</v>
      </c>
      <c r="L51" s="39">
        <f t="shared" si="2"/>
        <v>0</v>
      </c>
      <c r="M51" s="37">
        <f t="shared" si="3"/>
        <v>0</v>
      </c>
      <c r="N51" s="37">
        <f t="shared" si="4"/>
        <v>0</v>
      </c>
      <c r="O51" s="37">
        <f t="shared" si="5"/>
        <v>0</v>
      </c>
      <c r="P51" s="38">
        <f t="shared" si="6"/>
        <v>0</v>
      </c>
    </row>
    <row r="52" spans="1:16" x14ac:dyDescent="0.2">
      <c r="A52" s="93">
        <v>20</v>
      </c>
      <c r="B52" s="85" t="s">
        <v>66</v>
      </c>
      <c r="C52" s="98" t="s">
        <v>126</v>
      </c>
      <c r="D52" s="99" t="s">
        <v>127</v>
      </c>
      <c r="E52" s="100">
        <v>4</v>
      </c>
      <c r="F52" s="82"/>
      <c r="G52" s="51"/>
      <c r="H52" s="37"/>
      <c r="I52" s="51"/>
      <c r="J52" s="51"/>
      <c r="K52" s="38">
        <f t="shared" si="1"/>
        <v>0</v>
      </c>
      <c r="L52" s="39">
        <f t="shared" si="2"/>
        <v>0</v>
      </c>
      <c r="M52" s="37">
        <f t="shared" si="3"/>
        <v>0</v>
      </c>
      <c r="N52" s="37">
        <f t="shared" si="4"/>
        <v>0</v>
      </c>
      <c r="O52" s="37">
        <f t="shared" si="5"/>
        <v>0</v>
      </c>
      <c r="P52" s="38">
        <f t="shared" si="6"/>
        <v>0</v>
      </c>
    </row>
    <row r="53" spans="1:16" ht="19.5" x14ac:dyDescent="0.2">
      <c r="A53" s="93"/>
      <c r="B53" s="85"/>
      <c r="C53" s="107" t="s">
        <v>128</v>
      </c>
      <c r="D53" s="99" t="s">
        <v>94</v>
      </c>
      <c r="E53" s="100">
        <v>1.92</v>
      </c>
      <c r="F53" s="82"/>
      <c r="G53" s="51"/>
      <c r="H53" s="37"/>
      <c r="I53" s="51"/>
      <c r="J53" s="51"/>
      <c r="K53" s="38">
        <f t="shared" si="1"/>
        <v>0</v>
      </c>
      <c r="L53" s="39">
        <f t="shared" si="2"/>
        <v>0</v>
      </c>
      <c r="M53" s="37">
        <f t="shared" si="3"/>
        <v>0</v>
      </c>
      <c r="N53" s="37">
        <f t="shared" si="4"/>
        <v>0</v>
      </c>
      <c r="O53" s="37">
        <f t="shared" si="5"/>
        <v>0</v>
      </c>
      <c r="P53" s="38">
        <f t="shared" si="6"/>
        <v>0</v>
      </c>
    </row>
    <row r="54" spans="1:16" x14ac:dyDescent="0.2">
      <c r="A54" s="93"/>
      <c r="B54" s="85"/>
      <c r="C54" s="107" t="s">
        <v>129</v>
      </c>
      <c r="D54" s="99" t="s">
        <v>94</v>
      </c>
      <c r="E54" s="100">
        <v>0.64</v>
      </c>
      <c r="F54" s="82"/>
      <c r="G54" s="51"/>
      <c r="H54" s="37"/>
      <c r="I54" s="51"/>
      <c r="J54" s="51"/>
      <c r="K54" s="38">
        <f t="shared" si="1"/>
        <v>0</v>
      </c>
      <c r="L54" s="39">
        <f t="shared" si="2"/>
        <v>0</v>
      </c>
      <c r="M54" s="37">
        <f t="shared" si="3"/>
        <v>0</v>
      </c>
      <c r="N54" s="37">
        <f t="shared" si="4"/>
        <v>0</v>
      </c>
      <c r="O54" s="37">
        <f t="shared" si="5"/>
        <v>0</v>
      </c>
      <c r="P54" s="38">
        <f t="shared" si="6"/>
        <v>0</v>
      </c>
    </row>
    <row r="55" spans="1:16" x14ac:dyDescent="0.2">
      <c r="A55" s="93"/>
      <c r="B55" s="85"/>
      <c r="C55" s="107" t="s">
        <v>130</v>
      </c>
      <c r="D55" s="99" t="s">
        <v>94</v>
      </c>
      <c r="E55" s="100">
        <v>3.28</v>
      </c>
      <c r="F55" s="82"/>
      <c r="G55" s="51"/>
      <c r="H55" s="37"/>
      <c r="I55" s="51"/>
      <c r="J55" s="51"/>
      <c r="K55" s="38">
        <f t="shared" si="1"/>
        <v>0</v>
      </c>
      <c r="L55" s="39">
        <f t="shared" si="2"/>
        <v>0</v>
      </c>
      <c r="M55" s="37">
        <f t="shared" si="3"/>
        <v>0</v>
      </c>
      <c r="N55" s="37">
        <f t="shared" si="4"/>
        <v>0</v>
      </c>
      <c r="O55" s="37">
        <f t="shared" si="5"/>
        <v>0</v>
      </c>
      <c r="P55" s="38">
        <f t="shared" si="6"/>
        <v>0</v>
      </c>
    </row>
    <row r="56" spans="1:16" x14ac:dyDescent="0.2">
      <c r="A56" s="93"/>
      <c r="B56" s="85"/>
      <c r="C56" s="107" t="s">
        <v>131</v>
      </c>
      <c r="D56" s="99" t="s">
        <v>79</v>
      </c>
      <c r="E56" s="100">
        <v>12.8</v>
      </c>
      <c r="F56" s="82"/>
      <c r="G56" s="51"/>
      <c r="H56" s="37"/>
      <c r="I56" s="51"/>
      <c r="J56" s="51"/>
      <c r="K56" s="38">
        <f t="shared" si="1"/>
        <v>0</v>
      </c>
      <c r="L56" s="39">
        <f t="shared" si="2"/>
        <v>0</v>
      </c>
      <c r="M56" s="37">
        <f t="shared" si="3"/>
        <v>0</v>
      </c>
      <c r="N56" s="37">
        <f t="shared" si="4"/>
        <v>0</v>
      </c>
      <c r="O56" s="37">
        <f t="shared" si="5"/>
        <v>0</v>
      </c>
      <c r="P56" s="38">
        <f t="shared" si="6"/>
        <v>0</v>
      </c>
    </row>
    <row r="57" spans="1:16" ht="12.75" x14ac:dyDescent="0.2">
      <c r="A57" s="94"/>
      <c r="B57" s="85"/>
      <c r="C57" s="107" t="s">
        <v>132</v>
      </c>
      <c r="D57" s="99" t="s">
        <v>127</v>
      </c>
      <c r="E57" s="100">
        <v>8</v>
      </c>
      <c r="F57" s="82"/>
      <c r="G57" s="51"/>
      <c r="H57" s="37">
        <f t="shared" si="0"/>
        <v>0</v>
      </c>
      <c r="I57" s="51"/>
      <c r="J57" s="51"/>
      <c r="K57" s="38">
        <f t="shared" si="1"/>
        <v>0</v>
      </c>
      <c r="L57" s="39">
        <f t="shared" si="2"/>
        <v>0</v>
      </c>
      <c r="M57" s="37">
        <f t="shared" si="3"/>
        <v>0</v>
      </c>
      <c r="N57" s="37">
        <f t="shared" si="4"/>
        <v>0</v>
      </c>
      <c r="O57" s="37">
        <f t="shared" si="5"/>
        <v>0</v>
      </c>
      <c r="P57" s="38">
        <f t="shared" si="6"/>
        <v>0</v>
      </c>
    </row>
    <row r="58" spans="1:16" x14ac:dyDescent="0.2">
      <c r="A58" s="92">
        <v>21</v>
      </c>
      <c r="B58" s="80" t="s">
        <v>66</v>
      </c>
      <c r="C58" s="98" t="s">
        <v>133</v>
      </c>
      <c r="D58" s="99" t="s">
        <v>127</v>
      </c>
      <c r="E58" s="100">
        <v>4</v>
      </c>
      <c r="F58" s="82"/>
      <c r="G58" s="51"/>
      <c r="H58" s="37">
        <f t="shared" si="0"/>
        <v>0</v>
      </c>
      <c r="I58" s="51"/>
      <c r="J58" s="51"/>
      <c r="K58" s="38">
        <f t="shared" si="1"/>
        <v>0</v>
      </c>
      <c r="L58" s="39">
        <f t="shared" si="2"/>
        <v>0</v>
      </c>
      <c r="M58" s="37">
        <f t="shared" si="3"/>
        <v>0</v>
      </c>
      <c r="N58" s="37">
        <f t="shared" si="4"/>
        <v>0</v>
      </c>
      <c r="O58" s="37">
        <f t="shared" si="5"/>
        <v>0</v>
      </c>
      <c r="P58" s="38">
        <f t="shared" si="6"/>
        <v>0</v>
      </c>
    </row>
    <row r="59" spans="1:16" ht="19.5" x14ac:dyDescent="0.2">
      <c r="A59" s="128">
        <v>22</v>
      </c>
      <c r="B59" s="127" t="s">
        <v>66</v>
      </c>
      <c r="C59" s="98" t="s">
        <v>134</v>
      </c>
      <c r="D59" s="99" t="s">
        <v>79</v>
      </c>
      <c r="E59" s="100">
        <v>7.36</v>
      </c>
      <c r="F59" s="82"/>
      <c r="G59" s="51"/>
      <c r="H59" s="37">
        <f t="shared" si="0"/>
        <v>0</v>
      </c>
      <c r="I59" s="51"/>
      <c r="J59" s="51"/>
      <c r="K59" s="38">
        <f t="shared" si="1"/>
        <v>0</v>
      </c>
      <c r="L59" s="39">
        <f t="shared" si="2"/>
        <v>0</v>
      </c>
      <c r="M59" s="37">
        <f t="shared" si="3"/>
        <v>0</v>
      </c>
      <c r="N59" s="37">
        <f t="shared" si="4"/>
        <v>0</v>
      </c>
      <c r="O59" s="37">
        <f t="shared" si="5"/>
        <v>0</v>
      </c>
      <c r="P59" s="38">
        <f t="shared" si="6"/>
        <v>0</v>
      </c>
    </row>
    <row r="60" spans="1:16" ht="29.25" x14ac:dyDescent="0.2">
      <c r="A60" s="92">
        <v>23</v>
      </c>
      <c r="B60" s="80" t="s">
        <v>66</v>
      </c>
      <c r="C60" s="98" t="s">
        <v>135</v>
      </c>
      <c r="D60" s="99" t="s">
        <v>79</v>
      </c>
      <c r="E60" s="100">
        <v>9.8000000000000007</v>
      </c>
      <c r="F60" s="82"/>
      <c r="G60" s="51"/>
      <c r="H60" s="37">
        <f t="shared" si="0"/>
        <v>0</v>
      </c>
      <c r="I60" s="51"/>
      <c r="J60" s="51"/>
      <c r="K60" s="38">
        <f t="shared" si="1"/>
        <v>0</v>
      </c>
      <c r="L60" s="39">
        <f t="shared" si="2"/>
        <v>0</v>
      </c>
      <c r="M60" s="37">
        <f t="shared" si="3"/>
        <v>0</v>
      </c>
      <c r="N60" s="37">
        <f t="shared" si="4"/>
        <v>0</v>
      </c>
      <c r="O60" s="37">
        <f t="shared" si="5"/>
        <v>0</v>
      </c>
      <c r="P60" s="38">
        <f t="shared" si="6"/>
        <v>0</v>
      </c>
    </row>
    <row r="61" spans="1:16" ht="19.5" x14ac:dyDescent="0.2">
      <c r="A61" s="128">
        <v>24</v>
      </c>
      <c r="B61" s="127" t="s">
        <v>66</v>
      </c>
      <c r="C61" s="98" t="s">
        <v>136</v>
      </c>
      <c r="D61" s="99" t="s">
        <v>79</v>
      </c>
      <c r="E61" s="100">
        <v>9.8000000000000007</v>
      </c>
      <c r="F61" s="82"/>
      <c r="G61" s="51"/>
      <c r="H61" s="37">
        <f t="shared" si="0"/>
        <v>0</v>
      </c>
      <c r="I61" s="51"/>
      <c r="J61" s="51"/>
      <c r="K61" s="38">
        <f t="shared" si="1"/>
        <v>0</v>
      </c>
      <c r="L61" s="39">
        <f t="shared" si="2"/>
        <v>0</v>
      </c>
      <c r="M61" s="37">
        <f t="shared" si="3"/>
        <v>0</v>
      </c>
      <c r="N61" s="37">
        <f t="shared" si="4"/>
        <v>0</v>
      </c>
      <c r="O61" s="37">
        <f t="shared" si="5"/>
        <v>0</v>
      </c>
      <c r="P61" s="38">
        <f t="shared" si="6"/>
        <v>0</v>
      </c>
    </row>
    <row r="62" spans="1:16" ht="19.5" x14ac:dyDescent="0.2">
      <c r="A62" s="92">
        <v>25</v>
      </c>
      <c r="B62" s="80" t="s">
        <v>66</v>
      </c>
      <c r="C62" s="98" t="s">
        <v>137</v>
      </c>
      <c r="D62" s="99" t="s">
        <v>79</v>
      </c>
      <c r="E62" s="100">
        <v>3</v>
      </c>
      <c r="F62" s="82"/>
      <c r="G62" s="51"/>
      <c r="H62" s="37">
        <f t="shared" si="0"/>
        <v>0</v>
      </c>
      <c r="I62" s="51"/>
      <c r="J62" s="51"/>
      <c r="K62" s="38">
        <f t="shared" si="1"/>
        <v>0</v>
      </c>
      <c r="L62" s="39">
        <f t="shared" si="2"/>
        <v>0</v>
      </c>
      <c r="M62" s="37">
        <f t="shared" si="3"/>
        <v>0</v>
      </c>
      <c r="N62" s="37">
        <f t="shared" si="4"/>
        <v>0</v>
      </c>
      <c r="O62" s="37">
        <f t="shared" si="5"/>
        <v>0</v>
      </c>
      <c r="P62" s="38">
        <f t="shared" si="6"/>
        <v>0</v>
      </c>
    </row>
    <row r="63" spans="1:16" ht="19.5" x14ac:dyDescent="0.2">
      <c r="A63" s="128">
        <v>26</v>
      </c>
      <c r="B63" s="127" t="s">
        <v>66</v>
      </c>
      <c r="C63" s="98" t="s">
        <v>138</v>
      </c>
      <c r="D63" s="99" t="s">
        <v>68</v>
      </c>
      <c r="E63" s="100">
        <v>9.1999999999999993</v>
      </c>
      <c r="F63" s="82"/>
      <c r="G63" s="51"/>
      <c r="H63" s="37">
        <f t="shared" si="0"/>
        <v>0</v>
      </c>
      <c r="I63" s="51"/>
      <c r="J63" s="51"/>
      <c r="K63" s="38">
        <f t="shared" si="1"/>
        <v>0</v>
      </c>
      <c r="L63" s="39">
        <f t="shared" si="2"/>
        <v>0</v>
      </c>
      <c r="M63" s="37">
        <f t="shared" si="3"/>
        <v>0</v>
      </c>
      <c r="N63" s="37">
        <f t="shared" si="4"/>
        <v>0</v>
      </c>
      <c r="O63" s="37">
        <f t="shared" si="5"/>
        <v>0</v>
      </c>
      <c r="P63" s="38">
        <f t="shared" si="6"/>
        <v>0</v>
      </c>
    </row>
    <row r="64" spans="1:16" x14ac:dyDescent="0.2">
      <c r="A64" s="201" t="s">
        <v>86</v>
      </c>
      <c r="B64" s="203"/>
      <c r="C64" s="203"/>
      <c r="D64" s="203"/>
      <c r="E64" s="203"/>
      <c r="F64" s="203"/>
      <c r="G64" s="203"/>
      <c r="H64" s="203"/>
      <c r="I64" s="203"/>
      <c r="J64" s="203"/>
      <c r="K64" s="204"/>
      <c r="L64" s="54">
        <f>SUM(L14:L63)</f>
        <v>0</v>
      </c>
      <c r="M64" s="55">
        <f>SUM(M14:M63)</f>
        <v>0</v>
      </c>
      <c r="N64" s="55">
        <f>SUM(N14:N63)</f>
        <v>0</v>
      </c>
      <c r="O64" s="55">
        <f>SUM(O14:O63)</f>
        <v>0</v>
      </c>
      <c r="P64" s="56">
        <f>SUM(P14:P63)</f>
        <v>0</v>
      </c>
    </row>
    <row r="65" spans="1:16" x14ac:dyDescent="0.2">
      <c r="A65" s="12"/>
      <c r="B65" s="12"/>
      <c r="C65" s="12"/>
      <c r="D65" s="12"/>
      <c r="E65" s="12"/>
      <c r="F65" s="12"/>
      <c r="G65" s="12"/>
      <c r="H65" s="12"/>
      <c r="I65" s="12"/>
      <c r="J65" s="12"/>
      <c r="K65" s="12"/>
      <c r="L65" s="12"/>
      <c r="M65" s="12"/>
      <c r="N65" s="12"/>
      <c r="O65" s="12"/>
      <c r="P65" s="12"/>
    </row>
    <row r="66" spans="1:16" x14ac:dyDescent="0.2">
      <c r="A66" s="12"/>
      <c r="B66" s="12"/>
      <c r="C66" s="12"/>
      <c r="D66" s="12"/>
      <c r="E66" s="12"/>
      <c r="F66" s="12"/>
      <c r="G66" s="12"/>
      <c r="H66" s="12"/>
      <c r="I66" s="12"/>
      <c r="J66" s="12"/>
      <c r="K66" s="12"/>
      <c r="L66" s="12"/>
      <c r="M66" s="12"/>
      <c r="N66" s="12"/>
      <c r="O66" s="12"/>
      <c r="P66" s="12"/>
    </row>
    <row r="67" spans="1:16" x14ac:dyDescent="0.2">
      <c r="A67" s="1" t="s">
        <v>20</v>
      </c>
      <c r="B67" s="12"/>
      <c r="C67" s="200">
        <f>'Kops a'!C30:H30</f>
        <v>0</v>
      </c>
      <c r="D67" s="200"/>
      <c r="E67" s="200"/>
      <c r="F67" s="200"/>
      <c r="G67" s="200"/>
      <c r="H67" s="200"/>
      <c r="I67" s="12"/>
      <c r="J67" s="12"/>
      <c r="K67" s="12"/>
      <c r="L67" s="12"/>
      <c r="M67" s="12"/>
      <c r="N67" s="12"/>
      <c r="O67" s="12"/>
      <c r="P67" s="12"/>
    </row>
    <row r="68" spans="1:16" x14ac:dyDescent="0.2">
      <c r="A68" s="12"/>
      <c r="B68" s="12"/>
      <c r="C68" s="152" t="s">
        <v>21</v>
      </c>
      <c r="D68" s="152"/>
      <c r="E68" s="152"/>
      <c r="F68" s="152"/>
      <c r="G68" s="152"/>
      <c r="H68" s="152"/>
      <c r="I68" s="12"/>
      <c r="J68" s="12"/>
      <c r="K68" s="12"/>
      <c r="L68" s="12"/>
      <c r="M68" s="12"/>
      <c r="N68" s="12"/>
      <c r="O68" s="12"/>
      <c r="P68" s="12"/>
    </row>
    <row r="69" spans="1:16" x14ac:dyDescent="0.2">
      <c r="A69" s="12"/>
      <c r="B69" s="12"/>
      <c r="C69" s="12"/>
      <c r="D69" s="12"/>
      <c r="E69" s="12"/>
      <c r="F69" s="12"/>
      <c r="G69" s="12"/>
      <c r="H69" s="12"/>
      <c r="I69" s="12"/>
      <c r="J69" s="12"/>
      <c r="K69" s="12"/>
      <c r="L69" s="12"/>
      <c r="M69" s="12"/>
      <c r="N69" s="12"/>
      <c r="O69" s="12"/>
      <c r="P69" s="12"/>
    </row>
    <row r="70" spans="1:16" x14ac:dyDescent="0.2">
      <c r="A70" s="68" t="str">
        <f>'Kops a'!A33</f>
        <v>Tāme sastādīta 20__. gada __. _________</v>
      </c>
      <c r="B70" s="69"/>
      <c r="C70" s="69"/>
      <c r="D70" s="69"/>
      <c r="E70" s="12"/>
      <c r="F70" s="12"/>
      <c r="G70" s="12"/>
      <c r="H70" s="12"/>
      <c r="I70" s="12"/>
      <c r="J70" s="12"/>
      <c r="K70" s="12"/>
      <c r="L70" s="12"/>
      <c r="M70" s="12"/>
      <c r="N70" s="12"/>
      <c r="O70" s="12"/>
      <c r="P70" s="12"/>
    </row>
    <row r="71" spans="1:16" x14ac:dyDescent="0.2">
      <c r="A71" s="12"/>
      <c r="B71" s="12"/>
      <c r="C71" s="12"/>
      <c r="D71" s="12"/>
      <c r="E71" s="12"/>
      <c r="F71" s="12"/>
      <c r="G71" s="12"/>
      <c r="H71" s="12"/>
      <c r="I71" s="12"/>
      <c r="J71" s="12"/>
      <c r="K71" s="12"/>
      <c r="L71" s="12"/>
      <c r="M71" s="12"/>
      <c r="N71" s="12"/>
      <c r="O71" s="12"/>
      <c r="P71" s="12"/>
    </row>
    <row r="72" spans="1:16" x14ac:dyDescent="0.2">
      <c r="A72" s="1" t="s">
        <v>50</v>
      </c>
      <c r="B72" s="12"/>
      <c r="C72" s="200">
        <f>'Kops a'!C35:H35</f>
        <v>0</v>
      </c>
      <c r="D72" s="200"/>
      <c r="E72" s="200"/>
      <c r="F72" s="200"/>
      <c r="G72" s="200"/>
      <c r="H72" s="200"/>
      <c r="I72" s="12"/>
      <c r="J72" s="12"/>
      <c r="K72" s="12"/>
      <c r="L72" s="12"/>
      <c r="M72" s="12"/>
      <c r="N72" s="12"/>
      <c r="O72" s="12"/>
      <c r="P72" s="12"/>
    </row>
    <row r="73" spans="1:16" x14ac:dyDescent="0.2">
      <c r="A73" s="12"/>
      <c r="B73" s="12"/>
      <c r="C73" s="152" t="s">
        <v>21</v>
      </c>
      <c r="D73" s="152"/>
      <c r="E73" s="152"/>
      <c r="F73" s="152"/>
      <c r="G73" s="152"/>
      <c r="H73" s="152"/>
      <c r="I73" s="12"/>
      <c r="J73" s="12"/>
      <c r="K73" s="12"/>
      <c r="L73" s="12"/>
      <c r="M73" s="12"/>
      <c r="N73" s="12"/>
      <c r="O73" s="12"/>
      <c r="P73" s="12"/>
    </row>
    <row r="74" spans="1:16" x14ac:dyDescent="0.2">
      <c r="A74" s="12"/>
      <c r="B74" s="12"/>
      <c r="C74" s="12"/>
      <c r="D74" s="12"/>
      <c r="E74" s="12"/>
      <c r="F74" s="12"/>
      <c r="G74" s="12"/>
      <c r="H74" s="12"/>
      <c r="I74" s="12"/>
      <c r="J74" s="12"/>
      <c r="K74" s="12"/>
      <c r="L74" s="12"/>
      <c r="M74" s="12"/>
      <c r="N74" s="12"/>
      <c r="O74" s="12"/>
      <c r="P74" s="12"/>
    </row>
    <row r="75" spans="1:16" x14ac:dyDescent="0.2">
      <c r="A75" s="68" t="s">
        <v>87</v>
      </c>
      <c r="B75" s="69"/>
      <c r="C75" s="73">
        <f>'Kops a'!C38</f>
        <v>0</v>
      </c>
      <c r="D75" s="40"/>
      <c r="E75" s="12"/>
      <c r="F75" s="12"/>
      <c r="G75" s="12"/>
      <c r="H75" s="12"/>
      <c r="I75" s="12"/>
      <c r="J75" s="12"/>
      <c r="K75" s="12"/>
      <c r="L75" s="12"/>
      <c r="M75" s="12"/>
      <c r="N75" s="12"/>
      <c r="O75" s="12"/>
      <c r="P75" s="12"/>
    </row>
    <row r="76" spans="1:16" x14ac:dyDescent="0.2">
      <c r="A76" s="12"/>
      <c r="B76" s="12"/>
      <c r="C76" s="12"/>
      <c r="D76" s="12"/>
      <c r="E76" s="12"/>
      <c r="F76" s="12"/>
      <c r="G76" s="12"/>
      <c r="H76" s="12"/>
      <c r="I76" s="12"/>
      <c r="J76" s="12"/>
      <c r="K76" s="12"/>
      <c r="L76" s="12"/>
      <c r="M76" s="12"/>
      <c r="N76" s="12"/>
      <c r="O76" s="12"/>
      <c r="P76" s="12"/>
    </row>
    <row r="77" spans="1:16" ht="13.5" x14ac:dyDescent="0.2">
      <c r="B77" s="76" t="s">
        <v>88</v>
      </c>
    </row>
    <row r="78" spans="1:16" ht="12" x14ac:dyDescent="0.2">
      <c r="B78" s="77" t="s">
        <v>89</v>
      </c>
    </row>
    <row r="79" spans="1:16" ht="12" x14ac:dyDescent="0.2">
      <c r="B79" s="77" t="s">
        <v>90</v>
      </c>
    </row>
  </sheetData>
  <mergeCells count="22">
    <mergeCell ref="C2:I2"/>
    <mergeCell ref="C3:I3"/>
    <mergeCell ref="D5:L5"/>
    <mergeCell ref="D6:L6"/>
    <mergeCell ref="D7:L7"/>
    <mergeCell ref="N9:O9"/>
    <mergeCell ref="A12:A13"/>
    <mergeCell ref="B12:B13"/>
    <mergeCell ref="C12:C13"/>
    <mergeCell ref="D12:D13"/>
    <mergeCell ref="E12:E13"/>
    <mergeCell ref="L12:P12"/>
    <mergeCell ref="C73:H73"/>
    <mergeCell ref="C4:I4"/>
    <mergeCell ref="F12:K12"/>
    <mergeCell ref="A9:F9"/>
    <mergeCell ref="J9:M9"/>
    <mergeCell ref="D8:L8"/>
    <mergeCell ref="A64:K64"/>
    <mergeCell ref="C67:H67"/>
    <mergeCell ref="C68:H68"/>
    <mergeCell ref="C72:H72"/>
  </mergeCells>
  <conditionalFormatting sqref="I14:J63 F14:G63">
    <cfRule type="cellIs" dxfId="86" priority="22" operator="equal">
      <formula>0</formula>
    </cfRule>
  </conditionalFormatting>
  <conditionalFormatting sqref="N9:O9 H14:H63 K14:P63">
    <cfRule type="cellIs" dxfId="85" priority="21" operator="equal">
      <formula>0</formula>
    </cfRule>
  </conditionalFormatting>
  <conditionalFormatting sqref="A9:F9">
    <cfRule type="containsText" dxfId="84" priority="1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83" priority="18" operator="equal">
      <formula>0</formula>
    </cfRule>
  </conditionalFormatting>
  <conditionalFormatting sqref="O10">
    <cfRule type="cellIs" dxfId="82" priority="17" operator="equal">
      <formula>"20__. gada __. _________"</formula>
    </cfRule>
  </conditionalFormatting>
  <conditionalFormatting sqref="A64:K64">
    <cfRule type="containsText" dxfId="81" priority="16" operator="containsText" text="Tiešās izmaksas kopā, t. sk. darba devēja sociālais nodoklis __.__% ">
      <formula>NOT(ISERROR(SEARCH("Tiešās izmaksas kopā, t. sk. darba devēja sociālais nodoklis __.__% ",A64)))</formula>
    </cfRule>
  </conditionalFormatting>
  <conditionalFormatting sqref="L64:P64">
    <cfRule type="cellIs" dxfId="80" priority="11" operator="equal">
      <formula>0</formula>
    </cfRule>
  </conditionalFormatting>
  <conditionalFormatting sqref="C4:I4">
    <cfRule type="cellIs" dxfId="79" priority="10" operator="equal">
      <formula>0</formula>
    </cfRule>
  </conditionalFormatting>
  <conditionalFormatting sqref="D5:L8">
    <cfRule type="cellIs" dxfId="78" priority="8" operator="equal">
      <formula>0</formula>
    </cfRule>
  </conditionalFormatting>
  <conditionalFormatting sqref="P10">
    <cfRule type="cellIs" dxfId="77" priority="7" operator="equal">
      <formula>"20__. gada __. _________"</formula>
    </cfRule>
  </conditionalFormatting>
  <conditionalFormatting sqref="C72:H72">
    <cfRule type="cellIs" dxfId="76" priority="4" operator="equal">
      <formula>0</formula>
    </cfRule>
  </conditionalFormatting>
  <conditionalFormatting sqref="C67:H67">
    <cfRule type="cellIs" dxfId="75" priority="3" operator="equal">
      <formula>0</formula>
    </cfRule>
  </conditionalFormatting>
  <conditionalFormatting sqref="C72:H72 C75 C67:H67">
    <cfRule type="cellIs" dxfId="74" priority="2" operator="equal">
      <formula>0</formula>
    </cfRule>
  </conditionalFormatting>
  <conditionalFormatting sqref="D1">
    <cfRule type="cellIs" dxfId="73" priority="1" operator="equal">
      <formula>0</formula>
    </cfRule>
  </conditionalFormatting>
  <pageMargins left="0" right="0" top="0.78740157480314965" bottom="0" header="0" footer="0.31496062992125984"/>
  <pageSetup paperSize="9" scale="84"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46B16A03-C867-4231-9EE2-FA19DDA4D492}">
            <xm:f>NOT(ISERROR(SEARCH("Tāme sastādīta ____. gada ___. ______________",A70)))</xm:f>
            <xm:f>"Tāme sastādīta ____. gada ___. ______________"</xm:f>
            <x14:dxf>
              <font>
                <color auto="1"/>
              </font>
              <fill>
                <patternFill>
                  <bgColor rgb="FFC6EFCE"/>
                </patternFill>
              </fill>
            </x14:dxf>
          </x14:cfRule>
          <xm:sqref>A70</xm:sqref>
        </x14:conditionalFormatting>
        <x14:conditionalFormatting xmlns:xm="http://schemas.microsoft.com/office/excel/2006/main">
          <x14:cfRule type="containsText" priority="5" operator="containsText" id="{2AF3CC58-04F0-4432-AA0F-D3D058C3CAD1}">
            <xm:f>NOT(ISERROR(SEARCH("Sertifikāta Nr. _________________________________",A75)))</xm:f>
            <xm:f>"Sertifikāta Nr. _________________________________"</xm:f>
            <x14:dxf>
              <font>
                <color auto="1"/>
              </font>
              <fill>
                <patternFill>
                  <bgColor rgb="FFC6EFCE"/>
                </patternFill>
              </fill>
            </x14:dxf>
          </x14:cfRule>
          <xm:sqref>A75</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A1CEE-27C6-4B33-954D-B8F48F0243F6}">
  <sheetPr codeName="Sheet5"/>
  <dimension ref="A1:P56"/>
  <sheetViews>
    <sheetView view="pageBreakPreview" topLeftCell="A34" zoomScale="130" zoomScaleNormal="100" zoomScaleSheetLayoutView="130" workbookViewId="0">
      <selection activeCell="A42" sqref="A42"/>
    </sheetView>
  </sheetViews>
  <sheetFormatPr defaultColWidth="9.140625" defaultRowHeight="11.25" x14ac:dyDescent="0.2"/>
  <cols>
    <col min="1" max="1" width="4.5703125" style="1" customWidth="1"/>
    <col min="2" max="2" width="5.28515625" style="1" customWidth="1"/>
    <col min="3" max="3" width="43.85546875" style="1" customWidth="1"/>
    <col min="4" max="4" width="8.28515625" style="1" customWidth="1"/>
    <col min="5" max="5" width="7.4257812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17"/>
      <c r="B1" s="17"/>
      <c r="C1" s="21" t="s">
        <v>51</v>
      </c>
      <c r="D1" s="41">
        <f>'Kops a'!A17</f>
        <v>3</v>
      </c>
      <c r="E1" s="17"/>
      <c r="F1" s="17"/>
      <c r="G1" s="17"/>
      <c r="H1" s="17"/>
      <c r="I1" s="17"/>
      <c r="J1" s="17"/>
      <c r="N1" s="20"/>
      <c r="O1" s="21"/>
      <c r="P1" s="22"/>
    </row>
    <row r="2" spans="1:16" x14ac:dyDescent="0.2">
      <c r="A2" s="23"/>
      <c r="B2" s="23"/>
      <c r="C2" s="205" t="s">
        <v>139</v>
      </c>
      <c r="D2" s="205"/>
      <c r="E2" s="205"/>
      <c r="F2" s="205"/>
      <c r="G2" s="205"/>
      <c r="H2" s="205"/>
      <c r="I2" s="205"/>
      <c r="J2" s="23"/>
    </row>
    <row r="3" spans="1:16" x14ac:dyDescent="0.2">
      <c r="A3" s="24"/>
      <c r="B3" s="24"/>
      <c r="C3" s="195" t="s">
        <v>28</v>
      </c>
      <c r="D3" s="195"/>
      <c r="E3" s="195"/>
      <c r="F3" s="195"/>
      <c r="G3" s="195"/>
      <c r="H3" s="195"/>
      <c r="I3" s="195"/>
      <c r="J3" s="24"/>
    </row>
    <row r="4" spans="1:16" x14ac:dyDescent="0.2">
      <c r="A4" s="24"/>
      <c r="B4" s="24"/>
      <c r="C4" s="206" t="s">
        <v>5</v>
      </c>
      <c r="D4" s="206"/>
      <c r="E4" s="206"/>
      <c r="F4" s="206"/>
      <c r="G4" s="206"/>
      <c r="H4" s="206"/>
      <c r="I4" s="206"/>
      <c r="J4" s="24"/>
    </row>
    <row r="5" spans="1:16" x14ac:dyDescent="0.2">
      <c r="A5" s="17"/>
      <c r="B5" s="17"/>
      <c r="C5" s="21" t="s">
        <v>6</v>
      </c>
      <c r="D5" s="219" t="str">
        <f>'Kops a'!D6</f>
        <v>Daudzdzīvokļu dzīvojamā ēka</v>
      </c>
      <c r="E5" s="219"/>
      <c r="F5" s="219"/>
      <c r="G5" s="219"/>
      <c r="H5" s="219"/>
      <c r="I5" s="219"/>
      <c r="J5" s="219"/>
      <c r="K5" s="219"/>
      <c r="L5" s="219"/>
      <c r="M5" s="12"/>
      <c r="N5" s="12"/>
      <c r="O5" s="12"/>
      <c r="P5" s="12"/>
    </row>
    <row r="6" spans="1:16" x14ac:dyDescent="0.2">
      <c r="A6" s="17"/>
      <c r="B6" s="17"/>
      <c r="C6" s="21" t="s">
        <v>8</v>
      </c>
      <c r="D6" s="219" t="str">
        <f>'Kops a'!D7</f>
        <v>Daudzdzīvokļu dzīvojamās ēkas energoefektivitātes paaugstināšanas pasākumi</v>
      </c>
      <c r="E6" s="219"/>
      <c r="F6" s="219"/>
      <c r="G6" s="219"/>
      <c r="H6" s="219"/>
      <c r="I6" s="219"/>
      <c r="J6" s="219"/>
      <c r="K6" s="219"/>
      <c r="L6" s="219"/>
      <c r="M6" s="12"/>
      <c r="N6" s="12"/>
      <c r="O6" s="12"/>
      <c r="P6" s="12"/>
    </row>
    <row r="7" spans="1:16" x14ac:dyDescent="0.2">
      <c r="A7" s="17"/>
      <c r="B7" s="17"/>
      <c r="C7" s="21" t="s">
        <v>10</v>
      </c>
      <c r="D7" s="219" t="str">
        <f>'Kops a'!D8</f>
        <v>Dārza iela 3, Liepāja</v>
      </c>
      <c r="E7" s="219"/>
      <c r="F7" s="219"/>
      <c r="G7" s="219"/>
      <c r="H7" s="219"/>
      <c r="I7" s="219"/>
      <c r="J7" s="219"/>
      <c r="K7" s="219"/>
      <c r="L7" s="219"/>
      <c r="M7" s="12"/>
      <c r="N7" s="12"/>
      <c r="O7" s="12"/>
      <c r="P7" s="12"/>
    </row>
    <row r="8" spans="1:16" x14ac:dyDescent="0.2">
      <c r="A8" s="17"/>
      <c r="B8" s="17"/>
      <c r="C8" s="119" t="s">
        <v>31</v>
      </c>
      <c r="D8" s="219" t="str">
        <f>'Kops a'!D9</f>
        <v>Nr. 3-8/579</v>
      </c>
      <c r="E8" s="219"/>
      <c r="F8" s="219"/>
      <c r="G8" s="219"/>
      <c r="H8" s="219"/>
      <c r="I8" s="219"/>
      <c r="J8" s="219"/>
      <c r="K8" s="219"/>
      <c r="L8" s="219"/>
      <c r="M8" s="12"/>
      <c r="N8" s="12"/>
      <c r="O8" s="12"/>
      <c r="P8" s="12"/>
    </row>
    <row r="9" spans="1:16" ht="11.25" customHeight="1" x14ac:dyDescent="0.2">
      <c r="A9" s="207" t="s">
        <v>230</v>
      </c>
      <c r="B9" s="207"/>
      <c r="C9" s="207"/>
      <c r="D9" s="207"/>
      <c r="E9" s="207"/>
      <c r="F9" s="207"/>
      <c r="G9" s="25"/>
      <c r="H9" s="25"/>
      <c r="I9" s="25"/>
      <c r="J9" s="211" t="s">
        <v>53</v>
      </c>
      <c r="K9" s="211"/>
      <c r="L9" s="211"/>
      <c r="M9" s="211"/>
      <c r="N9" s="218">
        <f>P41</f>
        <v>0</v>
      </c>
      <c r="O9" s="218"/>
      <c r="P9" s="25"/>
    </row>
    <row r="10" spans="1:16" x14ac:dyDescent="0.2">
      <c r="A10" s="26"/>
      <c r="B10" s="27"/>
      <c r="C10" s="119"/>
      <c r="D10" s="17"/>
      <c r="E10" s="17"/>
      <c r="F10" s="17"/>
      <c r="G10" s="17"/>
      <c r="H10" s="17"/>
      <c r="I10" s="17"/>
      <c r="J10" s="17"/>
      <c r="K10" s="17"/>
      <c r="L10" s="23"/>
      <c r="M10" s="23"/>
      <c r="O10" s="71"/>
      <c r="P10" s="70" t="str">
        <f>A47</f>
        <v>Tāme sastādīta 20__. gada __. _________</v>
      </c>
    </row>
    <row r="11" spans="1:16" ht="12" thickBot="1" x14ac:dyDescent="0.25">
      <c r="A11" s="26"/>
      <c r="B11" s="27"/>
      <c r="C11" s="119"/>
      <c r="D11" s="17"/>
      <c r="E11" s="17"/>
      <c r="F11" s="17"/>
      <c r="G11" s="17"/>
      <c r="H11" s="17"/>
      <c r="I11" s="17"/>
      <c r="J11" s="17"/>
      <c r="K11" s="17"/>
      <c r="L11" s="28"/>
      <c r="M11" s="28"/>
      <c r="N11" s="29"/>
      <c r="O11" s="20"/>
      <c r="P11" s="17"/>
    </row>
    <row r="12" spans="1:16" x14ac:dyDescent="0.2">
      <c r="A12" s="174" t="s">
        <v>34</v>
      </c>
      <c r="B12" s="213" t="s">
        <v>54</v>
      </c>
      <c r="C12" s="209" t="s">
        <v>55</v>
      </c>
      <c r="D12" s="216" t="s">
        <v>56</v>
      </c>
      <c r="E12" s="198" t="s">
        <v>57</v>
      </c>
      <c r="F12" s="208" t="s">
        <v>58</v>
      </c>
      <c r="G12" s="209"/>
      <c r="H12" s="209"/>
      <c r="I12" s="209"/>
      <c r="J12" s="209"/>
      <c r="K12" s="210"/>
      <c r="L12" s="208" t="s">
        <v>59</v>
      </c>
      <c r="M12" s="209"/>
      <c r="N12" s="209"/>
      <c r="O12" s="209"/>
      <c r="P12" s="210"/>
    </row>
    <row r="13" spans="1:16" ht="126.75" customHeight="1" thickBot="1" x14ac:dyDescent="0.25">
      <c r="A13" s="212"/>
      <c r="B13" s="214"/>
      <c r="C13" s="215"/>
      <c r="D13" s="217"/>
      <c r="E13" s="199"/>
      <c r="F13" s="125" t="s">
        <v>60</v>
      </c>
      <c r="G13" s="126" t="s">
        <v>61</v>
      </c>
      <c r="H13" s="126" t="s">
        <v>62</v>
      </c>
      <c r="I13" s="126" t="s">
        <v>63</v>
      </c>
      <c r="J13" s="126" t="s">
        <v>64</v>
      </c>
      <c r="K13" s="50" t="s">
        <v>65</v>
      </c>
      <c r="L13" s="125" t="s">
        <v>60</v>
      </c>
      <c r="M13" s="126" t="s">
        <v>62</v>
      </c>
      <c r="N13" s="126" t="s">
        <v>63</v>
      </c>
      <c r="O13" s="126" t="s">
        <v>64</v>
      </c>
      <c r="P13" s="50" t="s">
        <v>65</v>
      </c>
    </row>
    <row r="14" spans="1:16" x14ac:dyDescent="0.2">
      <c r="A14" s="92"/>
      <c r="B14" s="92"/>
      <c r="C14" s="103" t="s">
        <v>92</v>
      </c>
      <c r="D14" s="99"/>
      <c r="E14" s="100"/>
      <c r="F14" s="53"/>
      <c r="G14" s="51"/>
      <c r="H14" s="51">
        <f>ROUND(F14*G14,2)</f>
        <v>0</v>
      </c>
      <c r="I14" s="51"/>
      <c r="J14" s="51"/>
      <c r="K14" s="52">
        <f>SUM(H14:J14)</f>
        <v>0</v>
      </c>
      <c r="L14" s="53">
        <f>ROUND(E14*F14,2)</f>
        <v>0</v>
      </c>
      <c r="M14" s="51">
        <f>ROUND(H14*E14,2)</f>
        <v>0</v>
      </c>
      <c r="N14" s="51">
        <f>ROUND(I14*E14,2)</f>
        <v>0</v>
      </c>
      <c r="O14" s="51">
        <f>ROUND(J14*E14,2)</f>
        <v>0</v>
      </c>
      <c r="P14" s="52">
        <f>SUM(M14:O14)</f>
        <v>0</v>
      </c>
    </row>
    <row r="15" spans="1:16" ht="19.5" x14ac:dyDescent="0.2">
      <c r="A15" s="94">
        <v>1</v>
      </c>
      <c r="B15" s="113" t="s">
        <v>66</v>
      </c>
      <c r="C15" s="98" t="s">
        <v>140</v>
      </c>
      <c r="D15" s="99" t="s">
        <v>127</v>
      </c>
      <c r="E15" s="100">
        <v>10</v>
      </c>
      <c r="F15" s="53"/>
      <c r="G15" s="51"/>
      <c r="H15" s="37">
        <f t="shared" ref="H15:H16" si="0">ROUND(F15*G15,2)</f>
        <v>0</v>
      </c>
      <c r="I15" s="51"/>
      <c r="J15" s="51"/>
      <c r="K15" s="38">
        <f t="shared" ref="K15:K40" si="1">SUM(H15:J15)</f>
        <v>0</v>
      </c>
      <c r="L15" s="39">
        <f t="shared" ref="L15:L40" si="2">ROUND(E15*F15,2)</f>
        <v>0</v>
      </c>
      <c r="M15" s="37">
        <f t="shared" ref="M15:M40" si="3">ROUND(H15*E15,2)</f>
        <v>0</v>
      </c>
      <c r="N15" s="37">
        <f t="shared" ref="N15:N40" si="4">ROUND(I15*E15,2)</f>
        <v>0</v>
      </c>
      <c r="O15" s="37">
        <f t="shared" ref="O15:O40" si="5">ROUND(J15*E15,2)</f>
        <v>0</v>
      </c>
      <c r="P15" s="38">
        <f t="shared" ref="P15:P40" si="6">SUM(M15:O15)</f>
        <v>0</v>
      </c>
    </row>
    <row r="16" spans="1:16" ht="12.75" x14ac:dyDescent="0.2">
      <c r="A16" s="94">
        <v>2</v>
      </c>
      <c r="B16" s="113" t="s">
        <v>66</v>
      </c>
      <c r="C16" s="98" t="s">
        <v>141</v>
      </c>
      <c r="D16" s="99" t="s">
        <v>127</v>
      </c>
      <c r="E16" s="150">
        <v>8</v>
      </c>
      <c r="F16" s="53"/>
      <c r="G16" s="51"/>
      <c r="H16" s="37">
        <f t="shared" si="0"/>
        <v>0</v>
      </c>
      <c r="I16" s="51"/>
      <c r="J16" s="51"/>
      <c r="K16" s="38">
        <f t="shared" si="1"/>
        <v>0</v>
      </c>
      <c r="L16" s="39">
        <f t="shared" si="2"/>
        <v>0</v>
      </c>
      <c r="M16" s="37">
        <f t="shared" si="3"/>
        <v>0</v>
      </c>
      <c r="N16" s="37">
        <f t="shared" si="4"/>
        <v>0</v>
      </c>
      <c r="O16" s="37">
        <f t="shared" si="5"/>
        <v>0</v>
      </c>
      <c r="P16" s="38">
        <f t="shared" si="6"/>
        <v>0</v>
      </c>
    </row>
    <row r="17" spans="1:16" x14ac:dyDescent="0.2">
      <c r="A17" s="92">
        <v>3</v>
      </c>
      <c r="B17" s="92" t="s">
        <v>66</v>
      </c>
      <c r="C17" s="98" t="s">
        <v>142</v>
      </c>
      <c r="D17" s="99" t="s">
        <v>127</v>
      </c>
      <c r="E17" s="100">
        <v>4</v>
      </c>
      <c r="F17" s="53"/>
      <c r="G17" s="51"/>
      <c r="H17" s="37"/>
      <c r="I17" s="51"/>
      <c r="J17" s="51"/>
      <c r="K17" s="38">
        <f t="shared" si="1"/>
        <v>0</v>
      </c>
      <c r="L17" s="39">
        <f t="shared" si="2"/>
        <v>0</v>
      </c>
      <c r="M17" s="37">
        <f t="shared" si="3"/>
        <v>0</v>
      </c>
      <c r="N17" s="37">
        <f t="shared" si="4"/>
        <v>0</v>
      </c>
      <c r="O17" s="37">
        <f t="shared" si="5"/>
        <v>0</v>
      </c>
      <c r="P17" s="38">
        <f t="shared" si="6"/>
        <v>0</v>
      </c>
    </row>
    <row r="18" spans="1:16" ht="12.75" x14ac:dyDescent="0.2">
      <c r="A18" s="94">
        <v>4</v>
      </c>
      <c r="B18" s="92" t="s">
        <v>66</v>
      </c>
      <c r="C18" s="98" t="s">
        <v>143</v>
      </c>
      <c r="D18" s="99" t="s">
        <v>127</v>
      </c>
      <c r="E18" s="100">
        <v>4</v>
      </c>
      <c r="F18" s="53"/>
      <c r="G18" s="51"/>
      <c r="H18" s="37"/>
      <c r="I18" s="51"/>
      <c r="J18" s="51"/>
      <c r="K18" s="38">
        <f t="shared" si="1"/>
        <v>0</v>
      </c>
      <c r="L18" s="39">
        <f t="shared" si="2"/>
        <v>0</v>
      </c>
      <c r="M18" s="37">
        <f t="shared" si="3"/>
        <v>0</v>
      </c>
      <c r="N18" s="37">
        <f t="shared" si="4"/>
        <v>0</v>
      </c>
      <c r="O18" s="37">
        <f t="shared" si="5"/>
        <v>0</v>
      </c>
      <c r="P18" s="38">
        <f t="shared" si="6"/>
        <v>0</v>
      </c>
    </row>
    <row r="19" spans="1:16" ht="12.75" x14ac:dyDescent="0.2">
      <c r="A19" s="94">
        <v>5</v>
      </c>
      <c r="B19" s="92" t="s">
        <v>66</v>
      </c>
      <c r="C19" s="98" t="s">
        <v>144</v>
      </c>
      <c r="D19" s="99" t="s">
        <v>127</v>
      </c>
      <c r="E19" s="100">
        <v>3</v>
      </c>
      <c r="F19" s="53"/>
      <c r="G19" s="51"/>
      <c r="H19" s="37"/>
      <c r="I19" s="51"/>
      <c r="J19" s="51"/>
      <c r="K19" s="38">
        <f t="shared" si="1"/>
        <v>0</v>
      </c>
      <c r="L19" s="39">
        <f t="shared" si="2"/>
        <v>0</v>
      </c>
      <c r="M19" s="37">
        <f t="shared" si="3"/>
        <v>0</v>
      </c>
      <c r="N19" s="37">
        <f t="shared" si="4"/>
        <v>0</v>
      </c>
      <c r="O19" s="37">
        <f t="shared" si="5"/>
        <v>0</v>
      </c>
      <c r="P19" s="38">
        <f t="shared" si="6"/>
        <v>0</v>
      </c>
    </row>
    <row r="20" spans="1:16" ht="19.5" x14ac:dyDescent="0.2">
      <c r="A20" s="92">
        <v>6</v>
      </c>
      <c r="B20" s="92" t="s">
        <v>66</v>
      </c>
      <c r="C20" s="98" t="s">
        <v>145</v>
      </c>
      <c r="D20" s="99" t="s">
        <v>146</v>
      </c>
      <c r="E20" s="100">
        <v>76</v>
      </c>
      <c r="F20" s="53"/>
      <c r="G20" s="51"/>
      <c r="H20" s="37"/>
      <c r="I20" s="51"/>
      <c r="J20" s="51"/>
      <c r="K20" s="38">
        <f t="shared" si="1"/>
        <v>0</v>
      </c>
      <c r="L20" s="39">
        <f t="shared" si="2"/>
        <v>0</v>
      </c>
      <c r="M20" s="37">
        <f t="shared" si="3"/>
        <v>0</v>
      </c>
      <c r="N20" s="37">
        <f t="shared" si="4"/>
        <v>0</v>
      </c>
      <c r="O20" s="37">
        <f t="shared" si="5"/>
        <v>0</v>
      </c>
      <c r="P20" s="38">
        <f t="shared" si="6"/>
        <v>0</v>
      </c>
    </row>
    <row r="21" spans="1:16" x14ac:dyDescent="0.2">
      <c r="A21" s="92"/>
      <c r="B21" s="92"/>
      <c r="C21" s="103" t="s">
        <v>147</v>
      </c>
      <c r="D21" s="99"/>
      <c r="E21" s="100"/>
      <c r="F21" s="53"/>
      <c r="G21" s="51"/>
      <c r="H21" s="37"/>
      <c r="I21" s="51"/>
      <c r="J21" s="51"/>
      <c r="K21" s="38">
        <f t="shared" si="1"/>
        <v>0</v>
      </c>
      <c r="L21" s="39">
        <f t="shared" si="2"/>
        <v>0</v>
      </c>
      <c r="M21" s="37">
        <f t="shared" si="3"/>
        <v>0</v>
      </c>
      <c r="N21" s="37">
        <f t="shared" si="4"/>
        <v>0</v>
      </c>
      <c r="O21" s="37">
        <f t="shared" si="5"/>
        <v>0</v>
      </c>
      <c r="P21" s="38">
        <f t="shared" si="6"/>
        <v>0</v>
      </c>
    </row>
    <row r="22" spans="1:16" x14ac:dyDescent="0.2">
      <c r="A22" s="92"/>
      <c r="B22" s="92"/>
      <c r="C22" s="103" t="s">
        <v>148</v>
      </c>
      <c r="D22" s="99"/>
      <c r="E22" s="100"/>
      <c r="F22" s="53"/>
      <c r="G22" s="51"/>
      <c r="H22" s="37"/>
      <c r="I22" s="51"/>
      <c r="J22" s="51"/>
      <c r="K22" s="38">
        <f t="shared" si="1"/>
        <v>0</v>
      </c>
      <c r="L22" s="39">
        <f t="shared" si="2"/>
        <v>0</v>
      </c>
      <c r="M22" s="37">
        <f t="shared" si="3"/>
        <v>0</v>
      </c>
      <c r="N22" s="37">
        <f t="shared" si="4"/>
        <v>0</v>
      </c>
      <c r="O22" s="37">
        <f t="shared" si="5"/>
        <v>0</v>
      </c>
      <c r="P22" s="38">
        <f t="shared" si="6"/>
        <v>0</v>
      </c>
    </row>
    <row r="23" spans="1:16" ht="19.5" x14ac:dyDescent="0.2">
      <c r="A23" s="92">
        <v>7</v>
      </c>
      <c r="B23" s="92" t="s">
        <v>66</v>
      </c>
      <c r="C23" s="98" t="s">
        <v>149</v>
      </c>
      <c r="D23" s="99" t="s">
        <v>146</v>
      </c>
      <c r="E23" s="100">
        <v>8.1</v>
      </c>
      <c r="F23" s="53"/>
      <c r="G23" s="51"/>
      <c r="H23" s="37"/>
      <c r="I23" s="51"/>
      <c r="J23" s="51"/>
      <c r="K23" s="38">
        <f t="shared" si="1"/>
        <v>0</v>
      </c>
      <c r="L23" s="39">
        <f t="shared" si="2"/>
        <v>0</v>
      </c>
      <c r="M23" s="37">
        <f t="shared" si="3"/>
        <v>0</v>
      </c>
      <c r="N23" s="37">
        <f t="shared" si="4"/>
        <v>0</v>
      </c>
      <c r="O23" s="37">
        <f t="shared" si="5"/>
        <v>0</v>
      </c>
      <c r="P23" s="38">
        <f t="shared" si="6"/>
        <v>0</v>
      </c>
    </row>
    <row r="24" spans="1:16" ht="29.25" x14ac:dyDescent="0.2">
      <c r="A24" s="92">
        <v>8</v>
      </c>
      <c r="B24" s="92" t="s">
        <v>66</v>
      </c>
      <c r="C24" s="98" t="s">
        <v>150</v>
      </c>
      <c r="D24" s="99" t="s">
        <v>127</v>
      </c>
      <c r="E24" s="100">
        <v>10</v>
      </c>
      <c r="F24" s="53"/>
      <c r="G24" s="51"/>
      <c r="H24" s="37"/>
      <c r="I24" s="51"/>
      <c r="J24" s="51"/>
      <c r="K24" s="38">
        <f t="shared" si="1"/>
        <v>0</v>
      </c>
      <c r="L24" s="39">
        <f t="shared" si="2"/>
        <v>0</v>
      </c>
      <c r="M24" s="37">
        <f t="shared" si="3"/>
        <v>0</v>
      </c>
      <c r="N24" s="37">
        <f t="shared" si="4"/>
        <v>0</v>
      </c>
      <c r="O24" s="37">
        <f t="shared" si="5"/>
        <v>0</v>
      </c>
      <c r="P24" s="38">
        <f t="shared" si="6"/>
        <v>0</v>
      </c>
    </row>
    <row r="25" spans="1:16" x14ac:dyDescent="0.2">
      <c r="A25" s="92"/>
      <c r="B25" s="92"/>
      <c r="C25" s="103" t="s">
        <v>105</v>
      </c>
      <c r="D25" s="99"/>
      <c r="E25" s="100"/>
      <c r="F25" s="53"/>
      <c r="G25" s="51"/>
      <c r="H25" s="37"/>
      <c r="I25" s="51"/>
      <c r="J25" s="51"/>
      <c r="K25" s="38">
        <f t="shared" si="1"/>
        <v>0</v>
      </c>
      <c r="L25" s="39">
        <f t="shared" si="2"/>
        <v>0</v>
      </c>
      <c r="M25" s="37">
        <f t="shared" si="3"/>
        <v>0</v>
      </c>
      <c r="N25" s="37">
        <f t="shared" si="4"/>
        <v>0</v>
      </c>
      <c r="O25" s="37">
        <f t="shared" si="5"/>
        <v>0</v>
      </c>
      <c r="P25" s="38">
        <f t="shared" si="6"/>
        <v>0</v>
      </c>
    </row>
    <row r="26" spans="1:16" ht="58.5" x14ac:dyDescent="0.2">
      <c r="A26" s="92">
        <v>9</v>
      </c>
      <c r="B26" s="92" t="s">
        <v>66</v>
      </c>
      <c r="C26" s="98" t="s">
        <v>151</v>
      </c>
      <c r="D26" s="99" t="s">
        <v>127</v>
      </c>
      <c r="E26" s="100">
        <v>2</v>
      </c>
      <c r="F26" s="53"/>
      <c r="G26" s="51"/>
      <c r="H26" s="37"/>
      <c r="I26" s="51"/>
      <c r="J26" s="51"/>
      <c r="K26" s="38">
        <f t="shared" si="1"/>
        <v>0</v>
      </c>
      <c r="L26" s="39">
        <f t="shared" si="2"/>
        <v>0</v>
      </c>
      <c r="M26" s="37">
        <f t="shared" si="3"/>
        <v>0</v>
      </c>
      <c r="N26" s="37">
        <f t="shared" si="4"/>
        <v>0</v>
      </c>
      <c r="O26" s="37">
        <f t="shared" si="5"/>
        <v>0</v>
      </c>
      <c r="P26" s="38">
        <f t="shared" si="6"/>
        <v>0</v>
      </c>
    </row>
    <row r="27" spans="1:16" ht="68.25" x14ac:dyDescent="0.2">
      <c r="A27" s="92">
        <v>10</v>
      </c>
      <c r="B27" s="92" t="s">
        <v>66</v>
      </c>
      <c r="C27" s="110" t="s">
        <v>152</v>
      </c>
      <c r="D27" s="111" t="s">
        <v>127</v>
      </c>
      <c r="E27" s="112">
        <v>1</v>
      </c>
      <c r="F27" s="53"/>
      <c r="G27" s="51"/>
      <c r="H27" s="37"/>
      <c r="I27" s="51"/>
      <c r="J27" s="51"/>
      <c r="K27" s="38">
        <f t="shared" si="1"/>
        <v>0</v>
      </c>
      <c r="L27" s="39">
        <f t="shared" si="2"/>
        <v>0</v>
      </c>
      <c r="M27" s="37">
        <f t="shared" si="3"/>
        <v>0</v>
      </c>
      <c r="N27" s="37">
        <f t="shared" si="4"/>
        <v>0</v>
      </c>
      <c r="O27" s="37">
        <f t="shared" si="5"/>
        <v>0</v>
      </c>
      <c r="P27" s="38">
        <f t="shared" si="6"/>
        <v>0</v>
      </c>
    </row>
    <row r="28" spans="1:16" ht="78" x14ac:dyDescent="0.2">
      <c r="A28" s="92">
        <v>11</v>
      </c>
      <c r="B28" s="92" t="s">
        <v>66</v>
      </c>
      <c r="C28" s="98" t="s">
        <v>153</v>
      </c>
      <c r="D28" s="99" t="s">
        <v>127</v>
      </c>
      <c r="E28" s="100">
        <v>2</v>
      </c>
      <c r="F28" s="53"/>
      <c r="G28" s="51"/>
      <c r="H28" s="37"/>
      <c r="I28" s="51"/>
      <c r="J28" s="51"/>
      <c r="K28" s="38">
        <f t="shared" si="1"/>
        <v>0</v>
      </c>
      <c r="L28" s="39">
        <f t="shared" si="2"/>
        <v>0</v>
      </c>
      <c r="M28" s="37">
        <f t="shared" si="3"/>
        <v>0</v>
      </c>
      <c r="N28" s="37">
        <f t="shared" si="4"/>
        <v>0</v>
      </c>
      <c r="O28" s="37">
        <f t="shared" si="5"/>
        <v>0</v>
      </c>
      <c r="P28" s="38">
        <f t="shared" si="6"/>
        <v>0</v>
      </c>
    </row>
    <row r="29" spans="1:16" ht="39" x14ac:dyDescent="0.2">
      <c r="A29" s="92">
        <v>12</v>
      </c>
      <c r="B29" s="92" t="s">
        <v>66</v>
      </c>
      <c r="C29" s="98" t="s">
        <v>154</v>
      </c>
      <c r="D29" s="99" t="s">
        <v>146</v>
      </c>
      <c r="E29" s="100">
        <v>6.38</v>
      </c>
      <c r="F29" s="53"/>
      <c r="G29" s="51"/>
      <c r="H29" s="37"/>
      <c r="I29" s="51"/>
      <c r="J29" s="51"/>
      <c r="K29" s="38">
        <f t="shared" si="1"/>
        <v>0</v>
      </c>
      <c r="L29" s="39">
        <f t="shared" si="2"/>
        <v>0</v>
      </c>
      <c r="M29" s="37">
        <f t="shared" si="3"/>
        <v>0</v>
      </c>
      <c r="N29" s="37">
        <f t="shared" si="4"/>
        <v>0</v>
      </c>
      <c r="O29" s="37">
        <f t="shared" si="5"/>
        <v>0</v>
      </c>
      <c r="P29" s="38">
        <f t="shared" si="6"/>
        <v>0</v>
      </c>
    </row>
    <row r="30" spans="1:16" ht="19.5" x14ac:dyDescent="0.2">
      <c r="A30" s="92">
        <v>13</v>
      </c>
      <c r="B30" s="92" t="s">
        <v>66</v>
      </c>
      <c r="C30" s="98" t="s">
        <v>155</v>
      </c>
      <c r="D30" s="99" t="s">
        <v>79</v>
      </c>
      <c r="E30" s="100">
        <v>5.71</v>
      </c>
      <c r="F30" s="53"/>
      <c r="G30" s="51"/>
      <c r="H30" s="37"/>
      <c r="I30" s="51"/>
      <c r="J30" s="51"/>
      <c r="K30" s="38">
        <f t="shared" si="1"/>
        <v>0</v>
      </c>
      <c r="L30" s="39">
        <f t="shared" si="2"/>
        <v>0</v>
      </c>
      <c r="M30" s="37">
        <f t="shared" si="3"/>
        <v>0</v>
      </c>
      <c r="N30" s="37">
        <f t="shared" si="4"/>
        <v>0</v>
      </c>
      <c r="O30" s="37">
        <f t="shared" si="5"/>
        <v>0</v>
      </c>
      <c r="P30" s="38">
        <f t="shared" si="6"/>
        <v>0</v>
      </c>
    </row>
    <row r="31" spans="1:16" x14ac:dyDescent="0.2">
      <c r="A31" s="92">
        <v>14</v>
      </c>
      <c r="B31" s="92" t="s">
        <v>66</v>
      </c>
      <c r="C31" s="98" t="s">
        <v>156</v>
      </c>
      <c r="D31" s="99" t="s">
        <v>146</v>
      </c>
      <c r="E31" s="100">
        <v>58</v>
      </c>
      <c r="F31" s="53"/>
      <c r="G31" s="51"/>
      <c r="H31" s="37"/>
      <c r="I31" s="51"/>
      <c r="J31" s="51"/>
      <c r="K31" s="38">
        <f t="shared" si="1"/>
        <v>0</v>
      </c>
      <c r="L31" s="39">
        <f t="shared" si="2"/>
        <v>0</v>
      </c>
      <c r="M31" s="37">
        <f t="shared" si="3"/>
        <v>0</v>
      </c>
      <c r="N31" s="37">
        <f t="shared" si="4"/>
        <v>0</v>
      </c>
      <c r="O31" s="37">
        <f t="shared" si="5"/>
        <v>0</v>
      </c>
      <c r="P31" s="38">
        <f t="shared" si="6"/>
        <v>0</v>
      </c>
    </row>
    <row r="32" spans="1:16" ht="19.5" x14ac:dyDescent="0.2">
      <c r="A32" s="92">
        <v>15</v>
      </c>
      <c r="B32" s="92" t="s">
        <v>66</v>
      </c>
      <c r="C32" s="98" t="s">
        <v>157</v>
      </c>
      <c r="D32" s="99" t="s">
        <v>127</v>
      </c>
      <c r="E32" s="100">
        <v>8</v>
      </c>
      <c r="F32" s="53"/>
      <c r="G32" s="51"/>
      <c r="H32" s="37"/>
      <c r="I32" s="51"/>
      <c r="J32" s="51"/>
      <c r="K32" s="38">
        <f t="shared" si="1"/>
        <v>0</v>
      </c>
      <c r="L32" s="39">
        <f t="shared" si="2"/>
        <v>0</v>
      </c>
      <c r="M32" s="37">
        <f t="shared" si="3"/>
        <v>0</v>
      </c>
      <c r="N32" s="37">
        <f t="shared" si="4"/>
        <v>0</v>
      </c>
      <c r="O32" s="37">
        <f t="shared" si="5"/>
        <v>0</v>
      </c>
      <c r="P32" s="38">
        <f t="shared" si="6"/>
        <v>0</v>
      </c>
    </row>
    <row r="33" spans="1:16" x14ac:dyDescent="0.2">
      <c r="A33" s="92">
        <v>16</v>
      </c>
      <c r="B33" s="92" t="s">
        <v>66</v>
      </c>
      <c r="C33" s="98" t="s">
        <v>158</v>
      </c>
      <c r="D33" s="99" t="s">
        <v>146</v>
      </c>
      <c r="E33" s="100">
        <v>8</v>
      </c>
      <c r="F33" s="53"/>
      <c r="G33" s="51"/>
      <c r="H33" s="37"/>
      <c r="I33" s="51"/>
      <c r="J33" s="51"/>
      <c r="K33" s="38">
        <f t="shared" si="1"/>
        <v>0</v>
      </c>
      <c r="L33" s="39">
        <f t="shared" si="2"/>
        <v>0</v>
      </c>
      <c r="M33" s="37">
        <f t="shared" si="3"/>
        <v>0</v>
      </c>
      <c r="N33" s="37">
        <f t="shared" si="4"/>
        <v>0</v>
      </c>
      <c r="O33" s="37">
        <f t="shared" si="5"/>
        <v>0</v>
      </c>
      <c r="P33" s="38">
        <f t="shared" si="6"/>
        <v>0</v>
      </c>
    </row>
    <row r="34" spans="1:16" ht="19.5" x14ac:dyDescent="0.2">
      <c r="A34" s="92">
        <v>17</v>
      </c>
      <c r="B34" s="92" t="s">
        <v>66</v>
      </c>
      <c r="C34" s="98" t="s">
        <v>159</v>
      </c>
      <c r="D34" s="99" t="s">
        <v>146</v>
      </c>
      <c r="E34" s="100">
        <v>2.4</v>
      </c>
      <c r="F34" s="53"/>
      <c r="G34" s="51"/>
      <c r="H34" s="37"/>
      <c r="I34" s="51"/>
      <c r="J34" s="51"/>
      <c r="K34" s="38">
        <f t="shared" si="1"/>
        <v>0</v>
      </c>
      <c r="L34" s="39">
        <f t="shared" si="2"/>
        <v>0</v>
      </c>
      <c r="M34" s="37">
        <f t="shared" si="3"/>
        <v>0</v>
      </c>
      <c r="N34" s="37">
        <f t="shared" si="4"/>
        <v>0</v>
      </c>
      <c r="O34" s="37">
        <f t="shared" si="5"/>
        <v>0</v>
      </c>
      <c r="P34" s="38">
        <f t="shared" si="6"/>
        <v>0</v>
      </c>
    </row>
    <row r="35" spans="1:16" x14ac:dyDescent="0.2">
      <c r="A35" s="92"/>
      <c r="B35" s="92"/>
      <c r="C35" s="103" t="s">
        <v>160</v>
      </c>
      <c r="D35" s="99"/>
      <c r="E35" s="100"/>
      <c r="F35" s="53"/>
      <c r="G35" s="51"/>
      <c r="H35" s="37"/>
      <c r="I35" s="51"/>
      <c r="J35" s="51"/>
      <c r="K35" s="38">
        <f t="shared" si="1"/>
        <v>0</v>
      </c>
      <c r="L35" s="39">
        <f t="shared" si="2"/>
        <v>0</v>
      </c>
      <c r="M35" s="37">
        <f t="shared" si="3"/>
        <v>0</v>
      </c>
      <c r="N35" s="37">
        <f t="shared" si="4"/>
        <v>0</v>
      </c>
      <c r="O35" s="37">
        <f t="shared" si="5"/>
        <v>0</v>
      </c>
      <c r="P35" s="38">
        <f t="shared" si="6"/>
        <v>0</v>
      </c>
    </row>
    <row r="36" spans="1:16" ht="48.75" x14ac:dyDescent="0.2">
      <c r="A36" s="92">
        <v>18</v>
      </c>
      <c r="B36" s="92" t="s">
        <v>66</v>
      </c>
      <c r="C36" s="98" t="s">
        <v>161</v>
      </c>
      <c r="D36" s="99" t="s">
        <v>127</v>
      </c>
      <c r="E36" s="100">
        <v>4</v>
      </c>
      <c r="F36" s="53"/>
      <c r="G36" s="51"/>
      <c r="H36" s="37"/>
      <c r="I36" s="51"/>
      <c r="J36" s="51"/>
      <c r="K36" s="38">
        <f t="shared" si="1"/>
        <v>0</v>
      </c>
      <c r="L36" s="39">
        <f t="shared" si="2"/>
        <v>0</v>
      </c>
      <c r="M36" s="37">
        <f t="shared" si="3"/>
        <v>0</v>
      </c>
      <c r="N36" s="37">
        <f t="shared" si="4"/>
        <v>0</v>
      </c>
      <c r="O36" s="37">
        <f t="shared" si="5"/>
        <v>0</v>
      </c>
      <c r="P36" s="38">
        <f t="shared" si="6"/>
        <v>0</v>
      </c>
    </row>
    <row r="37" spans="1:16" ht="58.5" x14ac:dyDescent="0.2">
      <c r="A37" s="92">
        <v>19</v>
      </c>
      <c r="B37" s="92" t="s">
        <v>66</v>
      </c>
      <c r="C37" s="98" t="s">
        <v>162</v>
      </c>
      <c r="D37" s="99" t="s">
        <v>127</v>
      </c>
      <c r="E37" s="100">
        <v>4</v>
      </c>
      <c r="F37" s="53"/>
      <c r="G37" s="51"/>
      <c r="H37" s="37"/>
      <c r="I37" s="51"/>
      <c r="J37" s="51"/>
      <c r="K37" s="38">
        <f t="shared" si="1"/>
        <v>0</v>
      </c>
      <c r="L37" s="39">
        <f t="shared" si="2"/>
        <v>0</v>
      </c>
      <c r="M37" s="37">
        <f t="shared" si="3"/>
        <v>0</v>
      </c>
      <c r="N37" s="37">
        <f t="shared" si="4"/>
        <v>0</v>
      </c>
      <c r="O37" s="37">
        <f t="shared" si="5"/>
        <v>0</v>
      </c>
      <c r="P37" s="38">
        <f t="shared" si="6"/>
        <v>0</v>
      </c>
    </row>
    <row r="38" spans="1:16" ht="58.5" x14ac:dyDescent="0.2">
      <c r="A38" s="92">
        <v>20</v>
      </c>
      <c r="B38" s="92" t="s">
        <v>66</v>
      </c>
      <c r="C38" s="98" t="s">
        <v>163</v>
      </c>
      <c r="D38" s="99" t="s">
        <v>127</v>
      </c>
      <c r="E38" s="100">
        <v>4</v>
      </c>
      <c r="F38" s="53"/>
      <c r="G38" s="51"/>
      <c r="H38" s="37"/>
      <c r="I38" s="51"/>
      <c r="J38" s="51"/>
      <c r="K38" s="38">
        <f t="shared" si="1"/>
        <v>0</v>
      </c>
      <c r="L38" s="39">
        <f t="shared" si="2"/>
        <v>0</v>
      </c>
      <c r="M38" s="37">
        <f t="shared" si="3"/>
        <v>0</v>
      </c>
      <c r="N38" s="37">
        <f t="shared" si="4"/>
        <v>0</v>
      </c>
      <c r="O38" s="37">
        <f t="shared" si="5"/>
        <v>0</v>
      </c>
      <c r="P38" s="38">
        <f t="shared" si="6"/>
        <v>0</v>
      </c>
    </row>
    <row r="39" spans="1:16" ht="67.5" x14ac:dyDescent="0.2">
      <c r="A39" s="92">
        <v>21</v>
      </c>
      <c r="B39" s="92" t="s">
        <v>66</v>
      </c>
      <c r="C39" s="114" t="s">
        <v>164</v>
      </c>
      <c r="D39" s="99" t="s">
        <v>127</v>
      </c>
      <c r="E39" s="100">
        <v>4</v>
      </c>
      <c r="F39" s="53"/>
      <c r="G39" s="51"/>
      <c r="H39" s="37"/>
      <c r="I39" s="51"/>
      <c r="J39" s="51"/>
      <c r="K39" s="38">
        <f t="shared" si="1"/>
        <v>0</v>
      </c>
      <c r="L39" s="39">
        <f t="shared" si="2"/>
        <v>0</v>
      </c>
      <c r="M39" s="37">
        <f t="shared" si="3"/>
        <v>0</v>
      </c>
      <c r="N39" s="37">
        <f t="shared" si="4"/>
        <v>0</v>
      </c>
      <c r="O39" s="37">
        <f t="shared" si="5"/>
        <v>0</v>
      </c>
      <c r="P39" s="38">
        <f t="shared" si="6"/>
        <v>0</v>
      </c>
    </row>
    <row r="40" spans="1:16" ht="19.5" x14ac:dyDescent="0.2">
      <c r="A40" s="92">
        <v>22</v>
      </c>
      <c r="B40" s="92" t="s">
        <v>66</v>
      </c>
      <c r="C40" s="98" t="s">
        <v>165</v>
      </c>
      <c r="D40" s="99" t="s">
        <v>79</v>
      </c>
      <c r="E40" s="100">
        <v>38.9</v>
      </c>
      <c r="F40" s="53"/>
      <c r="G40" s="51"/>
      <c r="H40" s="37"/>
      <c r="I40" s="51"/>
      <c r="J40" s="51"/>
      <c r="K40" s="38">
        <f t="shared" si="1"/>
        <v>0</v>
      </c>
      <c r="L40" s="39">
        <f t="shared" si="2"/>
        <v>0</v>
      </c>
      <c r="M40" s="37">
        <f t="shared" si="3"/>
        <v>0</v>
      </c>
      <c r="N40" s="37">
        <f t="shared" si="4"/>
        <v>0</v>
      </c>
      <c r="O40" s="37">
        <f t="shared" si="5"/>
        <v>0</v>
      </c>
      <c r="P40" s="38">
        <f t="shared" si="6"/>
        <v>0</v>
      </c>
    </row>
    <row r="41" spans="1:16" x14ac:dyDescent="0.2">
      <c r="A41" s="201" t="s">
        <v>86</v>
      </c>
      <c r="B41" s="203"/>
      <c r="C41" s="203"/>
      <c r="D41" s="203"/>
      <c r="E41" s="203"/>
      <c r="F41" s="203"/>
      <c r="G41" s="203"/>
      <c r="H41" s="203"/>
      <c r="I41" s="203"/>
      <c r="J41" s="203"/>
      <c r="K41" s="204"/>
      <c r="L41" s="54">
        <f>SUM(L14:L40)</f>
        <v>0</v>
      </c>
      <c r="M41" s="55">
        <f>SUM(M14:M40)</f>
        <v>0</v>
      </c>
      <c r="N41" s="55">
        <f>SUM(N14:N40)</f>
        <v>0</v>
      </c>
      <c r="O41" s="55">
        <f>SUM(O14:O40)</f>
        <v>0</v>
      </c>
      <c r="P41" s="56">
        <f>SUM(P14:P40)</f>
        <v>0</v>
      </c>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 t="s">
        <v>20</v>
      </c>
      <c r="B44" s="12"/>
      <c r="C44" s="200">
        <f>'Kops a'!C30:H30</f>
        <v>0</v>
      </c>
      <c r="D44" s="200"/>
      <c r="E44" s="200"/>
      <c r="F44" s="200"/>
      <c r="G44" s="200"/>
      <c r="H44" s="200"/>
      <c r="I44" s="12"/>
      <c r="J44" s="12"/>
      <c r="K44" s="12"/>
      <c r="L44" s="12"/>
      <c r="M44" s="12"/>
      <c r="N44" s="12"/>
      <c r="O44" s="12"/>
      <c r="P44" s="12"/>
    </row>
    <row r="45" spans="1:16" x14ac:dyDescent="0.2">
      <c r="A45" s="12"/>
      <c r="B45" s="12"/>
      <c r="C45" s="152" t="s">
        <v>21</v>
      </c>
      <c r="D45" s="152"/>
      <c r="E45" s="152"/>
      <c r="F45" s="152"/>
      <c r="G45" s="152"/>
      <c r="H45" s="152"/>
      <c r="I45" s="12"/>
      <c r="J45" s="12"/>
      <c r="K45" s="12"/>
      <c r="L45" s="12"/>
      <c r="M45" s="12"/>
      <c r="N45" s="12"/>
      <c r="O45" s="12"/>
      <c r="P45" s="12"/>
    </row>
    <row r="46" spans="1:16" x14ac:dyDescent="0.2">
      <c r="A46" s="12"/>
      <c r="B46" s="12"/>
      <c r="C46" s="12"/>
      <c r="D46" s="12"/>
      <c r="E46" s="12"/>
      <c r="F46" s="12"/>
      <c r="G46" s="12"/>
      <c r="H46" s="12"/>
      <c r="I46" s="12"/>
      <c r="J46" s="12"/>
      <c r="K46" s="12"/>
      <c r="L46" s="12"/>
      <c r="M46" s="12"/>
      <c r="N46" s="12"/>
      <c r="O46" s="12"/>
      <c r="P46" s="12"/>
    </row>
    <row r="47" spans="1:16" x14ac:dyDescent="0.2">
      <c r="A47" s="68" t="str">
        <f>'Kops a'!A33</f>
        <v>Tāme sastādīta 20__. gada __. _________</v>
      </c>
      <c r="B47" s="69"/>
      <c r="C47" s="69"/>
      <c r="D47" s="69"/>
      <c r="E47" s="12"/>
      <c r="F47" s="12"/>
      <c r="G47" s="12"/>
      <c r="H47" s="12"/>
      <c r="I47" s="12"/>
      <c r="J47" s="12"/>
      <c r="K47" s="12"/>
      <c r="L47" s="12"/>
      <c r="M47" s="12"/>
      <c r="N47" s="12"/>
      <c r="O47" s="12"/>
      <c r="P47" s="12"/>
    </row>
    <row r="48" spans="1:16" x14ac:dyDescent="0.2">
      <c r="A48" s="12"/>
      <c r="B48" s="12"/>
      <c r="C48" s="12"/>
      <c r="D48" s="12"/>
      <c r="E48" s="12"/>
      <c r="F48" s="12"/>
      <c r="G48" s="12"/>
      <c r="H48" s="12"/>
      <c r="I48" s="12"/>
      <c r="J48" s="12"/>
      <c r="K48" s="12"/>
      <c r="L48" s="12"/>
      <c r="M48" s="12"/>
      <c r="N48" s="12"/>
      <c r="O48" s="12"/>
      <c r="P48" s="12"/>
    </row>
    <row r="49" spans="1:16" x14ac:dyDescent="0.2">
      <c r="A49" s="1" t="s">
        <v>50</v>
      </c>
      <c r="B49" s="12"/>
      <c r="C49" s="200">
        <f>'Kops a'!C35:H35</f>
        <v>0</v>
      </c>
      <c r="D49" s="200"/>
      <c r="E49" s="200"/>
      <c r="F49" s="200"/>
      <c r="G49" s="200"/>
      <c r="H49" s="200"/>
      <c r="I49" s="12"/>
      <c r="J49" s="12"/>
      <c r="K49" s="12"/>
      <c r="L49" s="12"/>
      <c r="M49" s="12"/>
      <c r="N49" s="12"/>
      <c r="O49" s="12"/>
      <c r="P49" s="12"/>
    </row>
    <row r="50" spans="1:16" x14ac:dyDescent="0.2">
      <c r="A50" s="12"/>
      <c r="B50" s="12"/>
      <c r="C50" s="152" t="s">
        <v>21</v>
      </c>
      <c r="D50" s="152"/>
      <c r="E50" s="152"/>
      <c r="F50" s="152"/>
      <c r="G50" s="152"/>
      <c r="H50" s="152"/>
      <c r="I50" s="12"/>
      <c r="J50" s="12"/>
      <c r="K50" s="12"/>
      <c r="L50" s="12"/>
      <c r="M50" s="12"/>
      <c r="N50" s="12"/>
      <c r="O50" s="12"/>
      <c r="P50" s="12"/>
    </row>
    <row r="51" spans="1:16" x14ac:dyDescent="0.2">
      <c r="A51" s="12"/>
      <c r="B51" s="12"/>
      <c r="C51" s="12"/>
      <c r="D51" s="12"/>
      <c r="E51" s="12"/>
      <c r="F51" s="12"/>
      <c r="G51" s="12"/>
      <c r="H51" s="12"/>
      <c r="I51" s="12"/>
      <c r="J51" s="12"/>
      <c r="K51" s="12"/>
      <c r="L51" s="12"/>
      <c r="M51" s="12"/>
      <c r="N51" s="12"/>
      <c r="O51" s="12"/>
      <c r="P51" s="12"/>
    </row>
    <row r="52" spans="1:16" x14ac:dyDescent="0.2">
      <c r="A52" s="68" t="s">
        <v>87</v>
      </c>
      <c r="B52" s="69"/>
      <c r="C52" s="73">
        <f>'Kops a'!C38</f>
        <v>0</v>
      </c>
      <c r="D52" s="40"/>
      <c r="E52" s="12"/>
      <c r="F52" s="12"/>
      <c r="G52" s="12"/>
      <c r="H52" s="12"/>
      <c r="I52" s="12"/>
      <c r="J52" s="12"/>
      <c r="K52" s="12"/>
      <c r="L52" s="12"/>
      <c r="M52" s="12"/>
      <c r="N52" s="12"/>
      <c r="O52" s="12"/>
      <c r="P52" s="12"/>
    </row>
    <row r="53" spans="1:16" x14ac:dyDescent="0.2">
      <c r="A53" s="12"/>
      <c r="B53" s="12"/>
      <c r="C53" s="12"/>
      <c r="D53" s="12"/>
      <c r="E53" s="12"/>
      <c r="F53" s="12"/>
      <c r="G53" s="12"/>
      <c r="H53" s="12"/>
      <c r="I53" s="12"/>
      <c r="J53" s="12"/>
      <c r="K53" s="12"/>
      <c r="L53" s="12"/>
      <c r="M53" s="12"/>
      <c r="N53" s="12"/>
      <c r="O53" s="12"/>
      <c r="P53" s="12"/>
    </row>
    <row r="54" spans="1:16" ht="13.5" x14ac:dyDescent="0.2">
      <c r="B54" s="76" t="s">
        <v>88</v>
      </c>
    </row>
    <row r="55" spans="1:16" ht="12" x14ac:dyDescent="0.2">
      <c r="B55" s="77" t="s">
        <v>89</v>
      </c>
    </row>
    <row r="56" spans="1:16" ht="12" x14ac:dyDescent="0.2">
      <c r="B56" s="77" t="s">
        <v>90</v>
      </c>
    </row>
  </sheetData>
  <mergeCells count="22">
    <mergeCell ref="C2:I2"/>
    <mergeCell ref="C3:I3"/>
    <mergeCell ref="D5:L5"/>
    <mergeCell ref="D6:L6"/>
    <mergeCell ref="D7:L7"/>
    <mergeCell ref="N9:O9"/>
    <mergeCell ref="A12:A13"/>
    <mergeCell ref="B12:B13"/>
    <mergeCell ref="C12:C13"/>
    <mergeCell ref="D12:D13"/>
    <mergeCell ref="E12:E13"/>
    <mergeCell ref="L12:P12"/>
    <mergeCell ref="C50:H50"/>
    <mergeCell ref="C4:I4"/>
    <mergeCell ref="F12:K12"/>
    <mergeCell ref="A9:F9"/>
    <mergeCell ref="J9:M9"/>
    <mergeCell ref="D8:L8"/>
    <mergeCell ref="A41:K41"/>
    <mergeCell ref="C44:H44"/>
    <mergeCell ref="C45:H45"/>
    <mergeCell ref="C49:H49"/>
  </mergeCells>
  <conditionalFormatting sqref="I15:J40 F15:G40">
    <cfRule type="cellIs" dxfId="70" priority="26" operator="equal">
      <formula>0</formula>
    </cfRule>
  </conditionalFormatting>
  <conditionalFormatting sqref="N9:O9 H14:H40 K14:P40">
    <cfRule type="cellIs" dxfId="69" priority="25" operator="equal">
      <formula>0</formula>
    </cfRule>
  </conditionalFormatting>
  <conditionalFormatting sqref="A9:F9">
    <cfRule type="containsText" dxfId="68"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67" priority="22" operator="equal">
      <formula>0</formula>
    </cfRule>
  </conditionalFormatting>
  <conditionalFormatting sqref="O10">
    <cfRule type="cellIs" dxfId="66" priority="21" operator="equal">
      <formula>"20__. gada __. _________"</formula>
    </cfRule>
  </conditionalFormatting>
  <conditionalFormatting sqref="A41:K41">
    <cfRule type="containsText" dxfId="65" priority="20" operator="containsText" text="Tiešās izmaksas kopā, t. sk. darba devēja sociālais nodoklis __.__% ">
      <formula>NOT(ISERROR(SEARCH("Tiešās izmaksas kopā, t. sk. darba devēja sociālais nodoklis __.__% ",A41)))</formula>
    </cfRule>
  </conditionalFormatting>
  <conditionalFormatting sqref="L41:P41">
    <cfRule type="cellIs" dxfId="64" priority="15" operator="equal">
      <formula>0</formula>
    </cfRule>
  </conditionalFormatting>
  <conditionalFormatting sqref="C4:I4">
    <cfRule type="cellIs" dxfId="63" priority="14" operator="equal">
      <formula>0</formula>
    </cfRule>
  </conditionalFormatting>
  <conditionalFormatting sqref="D5:L8">
    <cfRule type="cellIs" dxfId="62" priority="11" operator="equal">
      <formula>0</formula>
    </cfRule>
  </conditionalFormatting>
  <conditionalFormatting sqref="F14:G14">
    <cfRule type="cellIs" dxfId="61" priority="10" operator="equal">
      <formula>0</formula>
    </cfRule>
  </conditionalFormatting>
  <conditionalFormatting sqref="I14:J14">
    <cfRule type="cellIs" dxfId="60" priority="8" operator="equal">
      <formula>0</formula>
    </cfRule>
  </conditionalFormatting>
  <conditionalFormatting sqref="P10">
    <cfRule type="cellIs" dxfId="59" priority="7" operator="equal">
      <formula>"20__. gada __. _________"</formula>
    </cfRule>
  </conditionalFormatting>
  <conditionalFormatting sqref="C49:H49">
    <cfRule type="cellIs" dxfId="58" priority="4" operator="equal">
      <formula>0</formula>
    </cfRule>
  </conditionalFormatting>
  <conditionalFormatting sqref="C44:H44">
    <cfRule type="cellIs" dxfId="57" priority="3" operator="equal">
      <formula>0</formula>
    </cfRule>
  </conditionalFormatting>
  <conditionalFormatting sqref="C49:H49 C52 C44:H44">
    <cfRule type="cellIs" dxfId="56" priority="2" operator="equal">
      <formula>0</formula>
    </cfRule>
  </conditionalFormatting>
  <conditionalFormatting sqref="D1">
    <cfRule type="cellIs" dxfId="55" priority="1" operator="equal">
      <formula>0</formula>
    </cfRule>
  </conditionalFormatting>
  <pageMargins left="0" right="0" top="0.78740157480314965" bottom="0" header="0" footer="0.31496062992125984"/>
  <pageSetup paperSize="9" scale="98"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D422C369-7259-49E7-A89B-9D562DEE2E41}">
            <xm:f>NOT(ISERROR(SEARCH("Tāme sastādīta ____. gada ___. ______________",A47)))</xm:f>
            <xm:f>"Tāme sastādīta ____. gada ___. ______________"</xm:f>
            <x14:dxf>
              <font>
                <color auto="1"/>
              </font>
              <fill>
                <patternFill>
                  <bgColor rgb="FFC6EFCE"/>
                </patternFill>
              </fill>
            </x14:dxf>
          </x14:cfRule>
          <xm:sqref>A47</xm:sqref>
        </x14:conditionalFormatting>
        <x14:conditionalFormatting xmlns:xm="http://schemas.microsoft.com/office/excel/2006/main">
          <x14:cfRule type="containsText" priority="5" operator="containsText" id="{D859E3E6-089F-4F16-889A-98EF63E5F3AC}">
            <xm:f>NOT(ISERROR(SEARCH("Sertifikāta Nr. _________________________________",A52)))</xm:f>
            <xm:f>"Sertifikāta Nr. _________________________________"</xm:f>
            <x14:dxf>
              <font>
                <color auto="1"/>
              </font>
              <fill>
                <patternFill>
                  <bgColor rgb="FFC6EFCE"/>
                </patternFill>
              </fill>
            </x14:dxf>
          </x14:cfRule>
          <xm:sqref>A52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F8857-FD48-43A0-80FF-65F492627F37}">
  <sheetPr codeName="Sheet6"/>
  <dimension ref="A1:P59"/>
  <sheetViews>
    <sheetView view="pageBreakPreview" topLeftCell="A37" zoomScale="145" zoomScaleNormal="100" zoomScaleSheetLayoutView="145" workbookViewId="0">
      <selection activeCell="A45" sqref="A45"/>
    </sheetView>
  </sheetViews>
  <sheetFormatPr defaultColWidth="9.140625" defaultRowHeight="11.25" x14ac:dyDescent="0.2"/>
  <cols>
    <col min="1" max="1" width="4.5703125" style="1" customWidth="1"/>
    <col min="2" max="2" width="5.28515625" style="1" customWidth="1"/>
    <col min="3" max="3" width="43.85546875" style="1" customWidth="1"/>
    <col min="4" max="4" width="5.85546875" style="1" customWidth="1"/>
    <col min="5" max="5" width="7.4257812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17"/>
      <c r="B1" s="17"/>
      <c r="C1" s="21" t="s">
        <v>51</v>
      </c>
      <c r="D1" s="41">
        <f>'Kops a'!A18</f>
        <v>4</v>
      </c>
      <c r="E1" s="17"/>
      <c r="F1" s="17"/>
      <c r="G1" s="17"/>
      <c r="H1" s="17"/>
      <c r="I1" s="17"/>
      <c r="J1" s="17"/>
      <c r="N1" s="20"/>
      <c r="O1" s="21"/>
      <c r="P1" s="22"/>
    </row>
    <row r="2" spans="1:16" x14ac:dyDescent="0.2">
      <c r="A2" s="23"/>
      <c r="B2" s="23"/>
      <c r="C2" s="205" t="s">
        <v>166</v>
      </c>
      <c r="D2" s="205"/>
      <c r="E2" s="205"/>
      <c r="F2" s="205"/>
      <c r="G2" s="205"/>
      <c r="H2" s="205"/>
      <c r="I2" s="205"/>
      <c r="J2" s="23"/>
    </row>
    <row r="3" spans="1:16" x14ac:dyDescent="0.2">
      <c r="A3" s="24"/>
      <c r="B3" s="24"/>
      <c r="C3" s="195" t="s">
        <v>28</v>
      </c>
      <c r="D3" s="195"/>
      <c r="E3" s="195"/>
      <c r="F3" s="195"/>
      <c r="G3" s="195"/>
      <c r="H3" s="195"/>
      <c r="I3" s="195"/>
      <c r="J3" s="24"/>
    </row>
    <row r="4" spans="1:16" x14ac:dyDescent="0.2">
      <c r="A4" s="24"/>
      <c r="B4" s="24"/>
      <c r="C4" s="206" t="s">
        <v>5</v>
      </c>
      <c r="D4" s="206"/>
      <c r="E4" s="206"/>
      <c r="F4" s="206"/>
      <c r="G4" s="206"/>
      <c r="H4" s="206"/>
      <c r="I4" s="206"/>
      <c r="J4" s="24"/>
    </row>
    <row r="5" spans="1:16" x14ac:dyDescent="0.2">
      <c r="A5" s="17"/>
      <c r="B5" s="17"/>
      <c r="C5" s="21" t="s">
        <v>6</v>
      </c>
      <c r="D5" s="219" t="str">
        <f>'Kops a'!D6</f>
        <v>Daudzdzīvokļu dzīvojamā ēka</v>
      </c>
      <c r="E5" s="219"/>
      <c r="F5" s="219"/>
      <c r="G5" s="219"/>
      <c r="H5" s="219"/>
      <c r="I5" s="219"/>
      <c r="J5" s="219"/>
      <c r="K5" s="219"/>
      <c r="L5" s="219"/>
      <c r="M5" s="12"/>
      <c r="N5" s="12"/>
      <c r="O5" s="12"/>
      <c r="P5" s="12"/>
    </row>
    <row r="6" spans="1:16" x14ac:dyDescent="0.2">
      <c r="A6" s="17"/>
      <c r="B6" s="17"/>
      <c r="C6" s="21" t="s">
        <v>8</v>
      </c>
      <c r="D6" s="219" t="str">
        <f>'Kops a'!D7</f>
        <v>Daudzdzīvokļu dzīvojamās ēkas energoefektivitātes paaugstināšanas pasākumi</v>
      </c>
      <c r="E6" s="219"/>
      <c r="F6" s="219"/>
      <c r="G6" s="219"/>
      <c r="H6" s="219"/>
      <c r="I6" s="219"/>
      <c r="J6" s="219"/>
      <c r="K6" s="219"/>
      <c r="L6" s="219"/>
      <c r="M6" s="12"/>
      <c r="N6" s="12"/>
      <c r="O6" s="12"/>
      <c r="P6" s="12"/>
    </row>
    <row r="7" spans="1:16" x14ac:dyDescent="0.2">
      <c r="A7" s="17"/>
      <c r="B7" s="17"/>
      <c r="C7" s="21" t="s">
        <v>10</v>
      </c>
      <c r="D7" s="219" t="str">
        <f>'Kops a'!D8</f>
        <v>Dārza iela 3, Liepāja</v>
      </c>
      <c r="E7" s="219"/>
      <c r="F7" s="219"/>
      <c r="G7" s="219"/>
      <c r="H7" s="219"/>
      <c r="I7" s="219"/>
      <c r="J7" s="219"/>
      <c r="K7" s="219"/>
      <c r="L7" s="219"/>
      <c r="M7" s="12"/>
      <c r="N7" s="12"/>
      <c r="O7" s="12"/>
      <c r="P7" s="12"/>
    </row>
    <row r="8" spans="1:16" x14ac:dyDescent="0.2">
      <c r="A8" s="17"/>
      <c r="B8" s="17"/>
      <c r="C8" s="119" t="s">
        <v>31</v>
      </c>
      <c r="D8" s="219" t="str">
        <f>'Kops a'!D9</f>
        <v>Nr. 3-8/579</v>
      </c>
      <c r="E8" s="219"/>
      <c r="F8" s="219"/>
      <c r="G8" s="219"/>
      <c r="H8" s="219"/>
      <c r="I8" s="219"/>
      <c r="J8" s="219"/>
      <c r="K8" s="219"/>
      <c r="L8" s="219"/>
      <c r="M8" s="12"/>
      <c r="N8" s="12"/>
      <c r="O8" s="12"/>
      <c r="P8" s="12"/>
    </row>
    <row r="9" spans="1:16" ht="11.25" customHeight="1" x14ac:dyDescent="0.2">
      <c r="A9" s="207" t="s">
        <v>230</v>
      </c>
      <c r="B9" s="207"/>
      <c r="C9" s="207"/>
      <c r="D9" s="207"/>
      <c r="E9" s="207"/>
      <c r="F9" s="207"/>
      <c r="G9" s="25"/>
      <c r="H9" s="25"/>
      <c r="I9" s="25"/>
      <c r="J9" s="211" t="s">
        <v>53</v>
      </c>
      <c r="K9" s="211"/>
      <c r="L9" s="211"/>
      <c r="M9" s="211"/>
      <c r="N9" s="218">
        <f>P44</f>
        <v>0</v>
      </c>
      <c r="O9" s="218"/>
      <c r="P9" s="25"/>
    </row>
    <row r="10" spans="1:16" x14ac:dyDescent="0.2">
      <c r="A10" s="26"/>
      <c r="B10" s="27"/>
      <c r="C10" s="119"/>
      <c r="D10" s="17"/>
      <c r="E10" s="17"/>
      <c r="F10" s="17"/>
      <c r="G10" s="17"/>
      <c r="H10" s="17"/>
      <c r="I10" s="17"/>
      <c r="J10" s="17"/>
      <c r="K10" s="17"/>
      <c r="L10" s="23"/>
      <c r="M10" s="23"/>
      <c r="O10" s="71"/>
      <c r="P10" s="70" t="str">
        <f>A50</f>
        <v>Tāme sastādīta 20__. gada __. _________</v>
      </c>
    </row>
    <row r="11" spans="1:16" x14ac:dyDescent="0.2">
      <c r="A11" s="26"/>
      <c r="B11" s="27"/>
      <c r="C11" s="119"/>
      <c r="D11" s="17"/>
      <c r="E11" s="17"/>
      <c r="F11" s="17"/>
      <c r="G11" s="17"/>
      <c r="H11" s="17"/>
      <c r="I11" s="17"/>
      <c r="J11" s="17"/>
      <c r="K11" s="17"/>
      <c r="L11" s="28"/>
      <c r="M11" s="28"/>
      <c r="N11" s="29"/>
      <c r="O11" s="20"/>
      <c r="P11" s="17"/>
    </row>
    <row r="12" spans="1:16" x14ac:dyDescent="0.2">
      <c r="A12" s="174" t="s">
        <v>34</v>
      </c>
      <c r="B12" s="213" t="s">
        <v>54</v>
      </c>
      <c r="C12" s="209" t="s">
        <v>55</v>
      </c>
      <c r="D12" s="216" t="s">
        <v>56</v>
      </c>
      <c r="E12" s="198" t="s">
        <v>57</v>
      </c>
      <c r="F12" s="208" t="s">
        <v>58</v>
      </c>
      <c r="G12" s="209"/>
      <c r="H12" s="209"/>
      <c r="I12" s="209"/>
      <c r="J12" s="209"/>
      <c r="K12" s="210"/>
      <c r="L12" s="208" t="s">
        <v>59</v>
      </c>
      <c r="M12" s="209"/>
      <c r="N12" s="209"/>
      <c r="O12" s="209"/>
      <c r="P12" s="210"/>
    </row>
    <row r="13" spans="1:16" ht="126.75" customHeight="1" x14ac:dyDescent="0.2">
      <c r="A13" s="212"/>
      <c r="B13" s="214"/>
      <c r="C13" s="215"/>
      <c r="D13" s="217"/>
      <c r="E13" s="199"/>
      <c r="F13" s="125" t="s">
        <v>60</v>
      </c>
      <c r="G13" s="126" t="s">
        <v>61</v>
      </c>
      <c r="H13" s="126" t="s">
        <v>62</v>
      </c>
      <c r="I13" s="126" t="s">
        <v>63</v>
      </c>
      <c r="J13" s="126" t="s">
        <v>64</v>
      </c>
      <c r="K13" s="50" t="s">
        <v>65</v>
      </c>
      <c r="L13" s="125" t="s">
        <v>60</v>
      </c>
      <c r="M13" s="126" t="s">
        <v>62</v>
      </c>
      <c r="N13" s="126" t="s">
        <v>63</v>
      </c>
      <c r="O13" s="126" t="s">
        <v>64</v>
      </c>
      <c r="P13" s="50" t="s">
        <v>65</v>
      </c>
    </row>
    <row r="14" spans="1:16" x14ac:dyDescent="0.2">
      <c r="A14" s="95"/>
      <c r="B14" s="95"/>
      <c r="C14" s="103" t="s">
        <v>167</v>
      </c>
      <c r="D14" s="99"/>
      <c r="E14" s="100"/>
      <c r="F14" s="53"/>
      <c r="G14" s="51"/>
      <c r="H14" s="51">
        <f>ROUND(F14*G14,2)</f>
        <v>0</v>
      </c>
      <c r="I14" s="51"/>
      <c r="J14" s="51"/>
      <c r="K14" s="52">
        <f>SUM(H14:J14)</f>
        <v>0</v>
      </c>
      <c r="L14" s="53">
        <f>ROUND(E14*F14,2)</f>
        <v>0</v>
      </c>
      <c r="M14" s="51">
        <f>ROUND(H14*E14,2)</f>
        <v>0</v>
      </c>
      <c r="N14" s="51">
        <f>ROUND(I14*E14,2)</f>
        <v>0</v>
      </c>
      <c r="O14" s="51">
        <f>ROUND(J14*E14,2)</f>
        <v>0</v>
      </c>
      <c r="P14" s="52">
        <f>SUM(M14:O14)</f>
        <v>0</v>
      </c>
    </row>
    <row r="15" spans="1:16" ht="19.5" x14ac:dyDescent="0.2">
      <c r="A15" s="96">
        <v>1</v>
      </c>
      <c r="B15" s="96" t="s">
        <v>66</v>
      </c>
      <c r="C15" s="104" t="s">
        <v>168</v>
      </c>
      <c r="D15" s="99" t="s">
        <v>79</v>
      </c>
      <c r="E15" s="100">
        <v>682.35</v>
      </c>
      <c r="F15" s="53"/>
      <c r="G15" s="51"/>
      <c r="H15" s="37">
        <f t="shared" ref="H15:H42" si="0">ROUND(F15*G15,2)</f>
        <v>0</v>
      </c>
      <c r="I15" s="51"/>
      <c r="J15" s="51"/>
      <c r="K15" s="38">
        <f t="shared" ref="K15:K42" si="1">SUM(H15:J15)</f>
        <v>0</v>
      </c>
      <c r="L15" s="39">
        <f t="shared" ref="L15:L42" si="2">ROUND(E15*F15,2)</f>
        <v>0</v>
      </c>
      <c r="M15" s="37">
        <f t="shared" ref="M15:M42" si="3">ROUND(H15*E15,2)</f>
        <v>0</v>
      </c>
      <c r="N15" s="37">
        <f t="shared" ref="N15:N42" si="4">ROUND(I15*E15,2)</f>
        <v>0</v>
      </c>
      <c r="O15" s="37">
        <f t="shared" ref="O15:O42" si="5">ROUND(J15*E15,2)</f>
        <v>0</v>
      </c>
      <c r="P15" s="38">
        <f t="shared" ref="P15:P42" si="6">SUM(M15:O15)</f>
        <v>0</v>
      </c>
    </row>
    <row r="16" spans="1:16" ht="29.25" x14ac:dyDescent="0.2">
      <c r="A16" s="96">
        <v>2</v>
      </c>
      <c r="B16" s="96" t="s">
        <v>66</v>
      </c>
      <c r="C16" s="104" t="s">
        <v>169</v>
      </c>
      <c r="D16" s="105" t="s">
        <v>79</v>
      </c>
      <c r="E16" s="106">
        <v>61.7</v>
      </c>
      <c r="F16" s="53"/>
      <c r="G16" s="51"/>
      <c r="H16" s="37"/>
      <c r="I16" s="51"/>
      <c r="J16" s="51"/>
      <c r="K16" s="38">
        <f t="shared" si="1"/>
        <v>0</v>
      </c>
      <c r="L16" s="39">
        <f t="shared" si="2"/>
        <v>0</v>
      </c>
      <c r="M16" s="37">
        <f t="shared" si="3"/>
        <v>0</v>
      </c>
      <c r="N16" s="37">
        <f t="shared" si="4"/>
        <v>0</v>
      </c>
      <c r="O16" s="37">
        <f t="shared" si="5"/>
        <v>0</v>
      </c>
      <c r="P16" s="38">
        <f t="shared" si="6"/>
        <v>0</v>
      </c>
    </row>
    <row r="17" spans="1:16" x14ac:dyDescent="0.2">
      <c r="A17" s="96"/>
      <c r="B17" s="96"/>
      <c r="C17" s="115" t="s">
        <v>170</v>
      </c>
      <c r="D17" s="105" t="s">
        <v>79</v>
      </c>
      <c r="E17" s="106">
        <v>61.7</v>
      </c>
      <c r="F17" s="53"/>
      <c r="G17" s="51"/>
      <c r="H17" s="37"/>
      <c r="I17" s="51"/>
      <c r="J17" s="51"/>
      <c r="K17" s="38">
        <f t="shared" si="1"/>
        <v>0</v>
      </c>
      <c r="L17" s="39">
        <f t="shared" si="2"/>
        <v>0</v>
      </c>
      <c r="M17" s="37">
        <f t="shared" si="3"/>
        <v>0</v>
      </c>
      <c r="N17" s="37">
        <f t="shared" si="4"/>
        <v>0</v>
      </c>
      <c r="O17" s="37">
        <f t="shared" si="5"/>
        <v>0</v>
      </c>
      <c r="P17" s="38">
        <f t="shared" si="6"/>
        <v>0</v>
      </c>
    </row>
    <row r="18" spans="1:16" x14ac:dyDescent="0.2">
      <c r="A18" s="96"/>
      <c r="B18" s="96"/>
      <c r="C18" s="115" t="s">
        <v>100</v>
      </c>
      <c r="D18" s="105" t="s">
        <v>101</v>
      </c>
      <c r="E18" s="106">
        <v>277.64999999999998</v>
      </c>
      <c r="F18" s="53"/>
      <c r="G18" s="51"/>
      <c r="H18" s="37"/>
      <c r="I18" s="51"/>
      <c r="J18" s="51"/>
      <c r="K18" s="38">
        <f t="shared" si="1"/>
        <v>0</v>
      </c>
      <c r="L18" s="39">
        <f t="shared" si="2"/>
        <v>0</v>
      </c>
      <c r="M18" s="37">
        <f t="shared" si="3"/>
        <v>0</v>
      </c>
      <c r="N18" s="37">
        <f t="shared" si="4"/>
        <v>0</v>
      </c>
      <c r="O18" s="37">
        <f t="shared" si="5"/>
        <v>0</v>
      </c>
      <c r="P18" s="38">
        <f t="shared" si="6"/>
        <v>0</v>
      </c>
    </row>
    <row r="19" spans="1:16" x14ac:dyDescent="0.2">
      <c r="A19" s="96"/>
      <c r="B19" s="96"/>
      <c r="C19" s="115" t="s">
        <v>171</v>
      </c>
      <c r="D19" s="105" t="s">
        <v>127</v>
      </c>
      <c r="E19" s="106">
        <v>308.5</v>
      </c>
      <c r="F19" s="53"/>
      <c r="G19" s="51"/>
      <c r="H19" s="37"/>
      <c r="I19" s="51"/>
      <c r="J19" s="51"/>
      <c r="K19" s="38">
        <f t="shared" si="1"/>
        <v>0</v>
      </c>
      <c r="L19" s="39">
        <f t="shared" si="2"/>
        <v>0</v>
      </c>
      <c r="M19" s="37">
        <f t="shared" si="3"/>
        <v>0</v>
      </c>
      <c r="N19" s="37">
        <f t="shared" si="4"/>
        <v>0</v>
      </c>
      <c r="O19" s="37">
        <f t="shared" si="5"/>
        <v>0</v>
      </c>
      <c r="P19" s="38">
        <f t="shared" si="6"/>
        <v>0</v>
      </c>
    </row>
    <row r="20" spans="1:16" ht="19.5" x14ac:dyDescent="0.2">
      <c r="A20" s="96">
        <v>3</v>
      </c>
      <c r="B20" s="96" t="s">
        <v>66</v>
      </c>
      <c r="C20" s="104" t="s">
        <v>172</v>
      </c>
      <c r="D20" s="105" t="s">
        <v>79</v>
      </c>
      <c r="E20" s="106">
        <v>65.5</v>
      </c>
      <c r="F20" s="53"/>
      <c r="G20" s="51"/>
      <c r="H20" s="37"/>
      <c r="I20" s="51"/>
      <c r="J20" s="51"/>
      <c r="K20" s="38">
        <f t="shared" si="1"/>
        <v>0</v>
      </c>
      <c r="L20" s="39">
        <f t="shared" si="2"/>
        <v>0</v>
      </c>
      <c r="M20" s="37">
        <f t="shared" si="3"/>
        <v>0</v>
      </c>
      <c r="N20" s="37">
        <f t="shared" si="4"/>
        <v>0</v>
      </c>
      <c r="O20" s="37">
        <f t="shared" si="5"/>
        <v>0</v>
      </c>
      <c r="P20" s="38">
        <f t="shared" si="6"/>
        <v>0</v>
      </c>
    </row>
    <row r="21" spans="1:16" x14ac:dyDescent="0.2">
      <c r="A21" s="96"/>
      <c r="B21" s="96"/>
      <c r="C21" s="115" t="s">
        <v>170</v>
      </c>
      <c r="D21" s="105" t="s">
        <v>79</v>
      </c>
      <c r="E21" s="106">
        <v>65.5</v>
      </c>
      <c r="F21" s="53"/>
      <c r="G21" s="51"/>
      <c r="H21" s="37"/>
      <c r="I21" s="51"/>
      <c r="J21" s="51"/>
      <c r="K21" s="38">
        <f t="shared" si="1"/>
        <v>0</v>
      </c>
      <c r="L21" s="39">
        <f t="shared" si="2"/>
        <v>0</v>
      </c>
      <c r="M21" s="37">
        <f t="shared" si="3"/>
        <v>0</v>
      </c>
      <c r="N21" s="37">
        <f t="shared" si="4"/>
        <v>0</v>
      </c>
      <c r="O21" s="37">
        <f t="shared" si="5"/>
        <v>0</v>
      </c>
      <c r="P21" s="38">
        <f t="shared" si="6"/>
        <v>0</v>
      </c>
    </row>
    <row r="22" spans="1:16" x14ac:dyDescent="0.2">
      <c r="A22" s="96"/>
      <c r="B22" s="96"/>
      <c r="C22" s="115" t="s">
        <v>100</v>
      </c>
      <c r="D22" s="105" t="s">
        <v>101</v>
      </c>
      <c r="E22" s="106">
        <v>294.75</v>
      </c>
      <c r="F22" s="53"/>
      <c r="G22" s="51"/>
      <c r="H22" s="37"/>
      <c r="I22" s="51"/>
      <c r="J22" s="51"/>
      <c r="K22" s="38">
        <f t="shared" si="1"/>
        <v>0</v>
      </c>
      <c r="L22" s="39">
        <f t="shared" si="2"/>
        <v>0</v>
      </c>
      <c r="M22" s="37">
        <f t="shared" si="3"/>
        <v>0</v>
      </c>
      <c r="N22" s="37">
        <f t="shared" si="4"/>
        <v>0</v>
      </c>
      <c r="O22" s="37">
        <f t="shared" si="5"/>
        <v>0</v>
      </c>
      <c r="P22" s="38">
        <f t="shared" si="6"/>
        <v>0</v>
      </c>
    </row>
    <row r="23" spans="1:16" x14ac:dyDescent="0.2">
      <c r="A23" s="96"/>
      <c r="B23" s="96"/>
      <c r="C23" s="115" t="s">
        <v>171</v>
      </c>
      <c r="D23" s="105" t="s">
        <v>127</v>
      </c>
      <c r="E23" s="106">
        <v>327.5</v>
      </c>
      <c r="F23" s="53"/>
      <c r="G23" s="51"/>
      <c r="H23" s="37"/>
      <c r="I23" s="51"/>
      <c r="J23" s="51"/>
      <c r="K23" s="38">
        <f t="shared" si="1"/>
        <v>0</v>
      </c>
      <c r="L23" s="39">
        <f t="shared" si="2"/>
        <v>0</v>
      </c>
      <c r="M23" s="37">
        <f t="shared" si="3"/>
        <v>0</v>
      </c>
      <c r="N23" s="37">
        <f t="shared" si="4"/>
        <v>0</v>
      </c>
      <c r="O23" s="37">
        <f t="shared" si="5"/>
        <v>0</v>
      </c>
      <c r="P23" s="38">
        <f t="shared" si="6"/>
        <v>0</v>
      </c>
    </row>
    <row r="24" spans="1:16" ht="19.5" x14ac:dyDescent="0.2">
      <c r="A24" s="96">
        <v>4</v>
      </c>
      <c r="B24" s="96" t="s">
        <v>66</v>
      </c>
      <c r="C24" s="104" t="s">
        <v>173</v>
      </c>
      <c r="D24" s="105" t="s">
        <v>79</v>
      </c>
      <c r="E24" s="106">
        <v>112.85</v>
      </c>
      <c r="F24" s="53"/>
      <c r="G24" s="51"/>
      <c r="H24" s="37"/>
      <c r="I24" s="51"/>
      <c r="J24" s="51"/>
      <c r="K24" s="38">
        <f t="shared" si="1"/>
        <v>0</v>
      </c>
      <c r="L24" s="39">
        <f t="shared" si="2"/>
        <v>0</v>
      </c>
      <c r="M24" s="37">
        <f t="shared" si="3"/>
        <v>0</v>
      </c>
      <c r="N24" s="37">
        <f t="shared" si="4"/>
        <v>0</v>
      </c>
      <c r="O24" s="37">
        <f t="shared" si="5"/>
        <v>0</v>
      </c>
      <c r="P24" s="38">
        <f t="shared" si="6"/>
        <v>0</v>
      </c>
    </row>
    <row r="25" spans="1:16" ht="19.5" x14ac:dyDescent="0.2">
      <c r="A25" s="96">
        <v>5</v>
      </c>
      <c r="B25" s="96" t="s">
        <v>66</v>
      </c>
      <c r="C25" s="104" t="s">
        <v>174</v>
      </c>
      <c r="D25" s="105" t="s">
        <v>79</v>
      </c>
      <c r="E25" s="106">
        <v>275</v>
      </c>
      <c r="F25" s="53"/>
      <c r="G25" s="51"/>
      <c r="H25" s="37"/>
      <c r="I25" s="51"/>
      <c r="J25" s="51"/>
      <c r="K25" s="38">
        <f t="shared" si="1"/>
        <v>0</v>
      </c>
      <c r="L25" s="39">
        <f t="shared" si="2"/>
        <v>0</v>
      </c>
      <c r="M25" s="37">
        <f t="shared" si="3"/>
        <v>0</v>
      </c>
      <c r="N25" s="37">
        <f t="shared" si="4"/>
        <v>0</v>
      </c>
      <c r="O25" s="37">
        <f t="shared" si="5"/>
        <v>0</v>
      </c>
      <c r="P25" s="38">
        <f t="shared" si="6"/>
        <v>0</v>
      </c>
    </row>
    <row r="26" spans="1:16" ht="29.25" x14ac:dyDescent="0.2">
      <c r="A26" s="96">
        <v>6</v>
      </c>
      <c r="B26" s="96" t="s">
        <v>66</v>
      </c>
      <c r="C26" s="104" t="s">
        <v>175</v>
      </c>
      <c r="D26" s="105" t="s">
        <v>94</v>
      </c>
      <c r="E26" s="106">
        <v>133.35</v>
      </c>
      <c r="F26" s="53"/>
      <c r="G26" s="51"/>
      <c r="H26" s="37"/>
      <c r="I26" s="51"/>
      <c r="J26" s="51"/>
      <c r="K26" s="38">
        <f t="shared" si="1"/>
        <v>0</v>
      </c>
      <c r="L26" s="39">
        <f t="shared" si="2"/>
        <v>0</v>
      </c>
      <c r="M26" s="37">
        <f t="shared" si="3"/>
        <v>0</v>
      </c>
      <c r="N26" s="37">
        <f t="shared" si="4"/>
        <v>0</v>
      </c>
      <c r="O26" s="37">
        <f t="shared" si="5"/>
        <v>0</v>
      </c>
      <c r="P26" s="38">
        <f t="shared" si="6"/>
        <v>0</v>
      </c>
    </row>
    <row r="27" spans="1:16" x14ac:dyDescent="0.2">
      <c r="A27" s="96">
        <v>7</v>
      </c>
      <c r="B27" s="96" t="s">
        <v>66</v>
      </c>
      <c r="C27" s="104" t="s">
        <v>176</v>
      </c>
      <c r="D27" s="105" t="s">
        <v>146</v>
      </c>
      <c r="E27" s="106">
        <v>68.7</v>
      </c>
      <c r="F27" s="53"/>
      <c r="G27" s="51"/>
      <c r="H27" s="37"/>
      <c r="I27" s="51"/>
      <c r="J27" s="51"/>
      <c r="K27" s="38">
        <f t="shared" si="1"/>
        <v>0</v>
      </c>
      <c r="L27" s="39">
        <f t="shared" si="2"/>
        <v>0</v>
      </c>
      <c r="M27" s="37">
        <f t="shared" si="3"/>
        <v>0</v>
      </c>
      <c r="N27" s="37">
        <f t="shared" si="4"/>
        <v>0</v>
      </c>
      <c r="O27" s="37">
        <f t="shared" si="5"/>
        <v>0</v>
      </c>
      <c r="P27" s="38">
        <f t="shared" si="6"/>
        <v>0</v>
      </c>
    </row>
    <row r="28" spans="1:16" x14ac:dyDescent="0.2">
      <c r="A28" s="96"/>
      <c r="B28" s="96"/>
      <c r="C28" s="115" t="s">
        <v>177</v>
      </c>
      <c r="D28" s="105" t="s">
        <v>94</v>
      </c>
      <c r="E28" s="106">
        <v>11.51</v>
      </c>
      <c r="F28" s="53"/>
      <c r="G28" s="51"/>
      <c r="H28" s="37"/>
      <c r="I28" s="51"/>
      <c r="J28" s="51"/>
      <c r="K28" s="38">
        <f t="shared" si="1"/>
        <v>0</v>
      </c>
      <c r="L28" s="39">
        <f t="shared" si="2"/>
        <v>0</v>
      </c>
      <c r="M28" s="37">
        <f t="shared" si="3"/>
        <v>0</v>
      </c>
      <c r="N28" s="37">
        <f t="shared" si="4"/>
        <v>0</v>
      </c>
      <c r="O28" s="37">
        <f t="shared" si="5"/>
        <v>0</v>
      </c>
      <c r="P28" s="38">
        <f t="shared" si="6"/>
        <v>0</v>
      </c>
    </row>
    <row r="29" spans="1:16" x14ac:dyDescent="0.2">
      <c r="A29" s="96"/>
      <c r="B29" s="96"/>
      <c r="C29" s="107" t="s">
        <v>178</v>
      </c>
      <c r="D29" s="99" t="s">
        <v>94</v>
      </c>
      <c r="E29" s="100">
        <v>1.65</v>
      </c>
      <c r="F29" s="53"/>
      <c r="G29" s="51"/>
      <c r="H29" s="37"/>
      <c r="I29" s="51"/>
      <c r="J29" s="51"/>
      <c r="K29" s="38">
        <f t="shared" si="1"/>
        <v>0</v>
      </c>
      <c r="L29" s="39">
        <f t="shared" si="2"/>
        <v>0</v>
      </c>
      <c r="M29" s="37">
        <f t="shared" si="3"/>
        <v>0</v>
      </c>
      <c r="N29" s="37">
        <f t="shared" si="4"/>
        <v>0</v>
      </c>
      <c r="O29" s="37">
        <f t="shared" si="5"/>
        <v>0</v>
      </c>
      <c r="P29" s="38">
        <f t="shared" si="6"/>
        <v>0</v>
      </c>
    </row>
    <row r="30" spans="1:16" x14ac:dyDescent="0.2">
      <c r="A30" s="96"/>
      <c r="B30" s="96"/>
      <c r="C30" s="107" t="s">
        <v>179</v>
      </c>
      <c r="D30" s="99" t="s">
        <v>101</v>
      </c>
      <c r="E30" s="100">
        <v>6.87</v>
      </c>
      <c r="F30" s="53"/>
      <c r="G30" s="51"/>
      <c r="H30" s="37"/>
      <c r="I30" s="51"/>
      <c r="J30" s="51"/>
      <c r="K30" s="38">
        <f t="shared" si="1"/>
        <v>0</v>
      </c>
      <c r="L30" s="39">
        <f t="shared" si="2"/>
        <v>0</v>
      </c>
      <c r="M30" s="37">
        <f t="shared" si="3"/>
        <v>0</v>
      </c>
      <c r="N30" s="37">
        <f t="shared" si="4"/>
        <v>0</v>
      </c>
      <c r="O30" s="37">
        <f t="shared" si="5"/>
        <v>0</v>
      </c>
      <c r="P30" s="38">
        <f t="shared" si="6"/>
        <v>0</v>
      </c>
    </row>
    <row r="31" spans="1:16" ht="19.5" x14ac:dyDescent="0.2">
      <c r="A31" s="96">
        <v>8</v>
      </c>
      <c r="B31" s="96" t="s">
        <v>66</v>
      </c>
      <c r="C31" s="98" t="s">
        <v>180</v>
      </c>
      <c r="D31" s="99" t="s">
        <v>79</v>
      </c>
      <c r="E31" s="100">
        <v>7.7</v>
      </c>
      <c r="F31" s="53"/>
      <c r="G31" s="51"/>
      <c r="H31" s="37">
        <f t="shared" si="0"/>
        <v>0</v>
      </c>
      <c r="I31" s="51"/>
      <c r="J31" s="51"/>
      <c r="K31" s="38">
        <f t="shared" si="1"/>
        <v>0</v>
      </c>
      <c r="L31" s="39">
        <f t="shared" si="2"/>
        <v>0</v>
      </c>
      <c r="M31" s="37">
        <f t="shared" si="3"/>
        <v>0</v>
      </c>
      <c r="N31" s="37">
        <f t="shared" si="4"/>
        <v>0</v>
      </c>
      <c r="O31" s="37">
        <f t="shared" si="5"/>
        <v>0</v>
      </c>
      <c r="P31" s="38">
        <f t="shared" si="6"/>
        <v>0</v>
      </c>
    </row>
    <row r="32" spans="1:16" x14ac:dyDescent="0.2">
      <c r="A32" s="95"/>
      <c r="B32" s="95"/>
      <c r="C32" s="107" t="s">
        <v>181</v>
      </c>
      <c r="D32" s="99" t="s">
        <v>79</v>
      </c>
      <c r="E32" s="100">
        <v>7.7</v>
      </c>
      <c r="F32" s="53"/>
      <c r="G32" s="51"/>
      <c r="H32" s="37">
        <f t="shared" si="0"/>
        <v>0</v>
      </c>
      <c r="I32" s="51"/>
      <c r="J32" s="51"/>
      <c r="K32" s="38">
        <f t="shared" si="1"/>
        <v>0</v>
      </c>
      <c r="L32" s="39">
        <f t="shared" si="2"/>
        <v>0</v>
      </c>
      <c r="M32" s="37">
        <f t="shared" si="3"/>
        <v>0</v>
      </c>
      <c r="N32" s="37">
        <f t="shared" si="4"/>
        <v>0</v>
      </c>
      <c r="O32" s="37">
        <f t="shared" si="5"/>
        <v>0</v>
      </c>
      <c r="P32" s="38">
        <f t="shared" si="6"/>
        <v>0</v>
      </c>
    </row>
    <row r="33" spans="1:16" x14ac:dyDescent="0.2">
      <c r="A33" s="96"/>
      <c r="B33" s="96"/>
      <c r="C33" s="107" t="s">
        <v>100</v>
      </c>
      <c r="D33" s="99" t="s">
        <v>101</v>
      </c>
      <c r="E33" s="100">
        <v>35.65</v>
      </c>
      <c r="F33" s="53"/>
      <c r="G33" s="51"/>
      <c r="H33" s="37">
        <f t="shared" si="0"/>
        <v>0</v>
      </c>
      <c r="I33" s="51"/>
      <c r="J33" s="51"/>
      <c r="K33" s="38">
        <f t="shared" si="1"/>
        <v>0</v>
      </c>
      <c r="L33" s="39">
        <f t="shared" si="2"/>
        <v>0</v>
      </c>
      <c r="M33" s="37">
        <f t="shared" si="3"/>
        <v>0</v>
      </c>
      <c r="N33" s="37">
        <f t="shared" si="4"/>
        <v>0</v>
      </c>
      <c r="O33" s="37">
        <f t="shared" si="5"/>
        <v>0</v>
      </c>
      <c r="P33" s="38">
        <f t="shared" si="6"/>
        <v>0</v>
      </c>
    </row>
    <row r="34" spans="1:16" x14ac:dyDescent="0.2">
      <c r="A34" s="96"/>
      <c r="B34" s="96"/>
      <c r="C34" s="107" t="s">
        <v>108</v>
      </c>
      <c r="D34" s="99" t="s">
        <v>70</v>
      </c>
      <c r="E34" s="100">
        <v>38.5</v>
      </c>
      <c r="F34" s="53"/>
      <c r="G34" s="51"/>
      <c r="H34" s="37">
        <f t="shared" si="0"/>
        <v>0</v>
      </c>
      <c r="I34" s="51"/>
      <c r="J34" s="51"/>
      <c r="K34" s="38">
        <f t="shared" si="1"/>
        <v>0</v>
      </c>
      <c r="L34" s="39">
        <f t="shared" si="2"/>
        <v>0</v>
      </c>
      <c r="M34" s="37">
        <f t="shared" si="3"/>
        <v>0</v>
      </c>
      <c r="N34" s="37">
        <f t="shared" si="4"/>
        <v>0</v>
      </c>
      <c r="O34" s="37">
        <f t="shared" si="5"/>
        <v>0</v>
      </c>
      <c r="P34" s="38">
        <f t="shared" si="6"/>
        <v>0</v>
      </c>
    </row>
    <row r="35" spans="1:16" ht="19.5" x14ac:dyDescent="0.2">
      <c r="A35" s="95">
        <v>9</v>
      </c>
      <c r="B35" s="95" t="s">
        <v>66</v>
      </c>
      <c r="C35" s="98" t="s">
        <v>182</v>
      </c>
      <c r="D35" s="99" t="s">
        <v>79</v>
      </c>
      <c r="E35" s="100">
        <v>7.7</v>
      </c>
      <c r="F35" s="53"/>
      <c r="G35" s="51"/>
      <c r="H35" s="37">
        <f t="shared" si="0"/>
        <v>0</v>
      </c>
      <c r="I35" s="51"/>
      <c r="J35" s="51"/>
      <c r="K35" s="38">
        <f t="shared" si="1"/>
        <v>0</v>
      </c>
      <c r="L35" s="39">
        <f t="shared" si="2"/>
        <v>0</v>
      </c>
      <c r="M35" s="37">
        <f t="shared" si="3"/>
        <v>0</v>
      </c>
      <c r="N35" s="37">
        <f t="shared" si="4"/>
        <v>0</v>
      </c>
      <c r="O35" s="37">
        <f t="shared" si="5"/>
        <v>0</v>
      </c>
      <c r="P35" s="38">
        <f t="shared" si="6"/>
        <v>0</v>
      </c>
    </row>
    <row r="36" spans="1:16" x14ac:dyDescent="0.2">
      <c r="A36" s="95"/>
      <c r="B36" s="95"/>
      <c r="C36" s="107" t="s">
        <v>99</v>
      </c>
      <c r="D36" s="99" t="s">
        <v>79</v>
      </c>
      <c r="E36" s="100">
        <v>7.7</v>
      </c>
      <c r="F36" s="53"/>
      <c r="G36" s="51"/>
      <c r="H36" s="37">
        <f t="shared" si="0"/>
        <v>0</v>
      </c>
      <c r="I36" s="51"/>
      <c r="J36" s="51"/>
      <c r="K36" s="38">
        <f t="shared" si="1"/>
        <v>0</v>
      </c>
      <c r="L36" s="39">
        <f t="shared" si="2"/>
        <v>0</v>
      </c>
      <c r="M36" s="37">
        <f t="shared" si="3"/>
        <v>0</v>
      </c>
      <c r="N36" s="37">
        <f t="shared" si="4"/>
        <v>0</v>
      </c>
      <c r="O36" s="37">
        <f t="shared" si="5"/>
        <v>0</v>
      </c>
      <c r="P36" s="38">
        <f t="shared" si="6"/>
        <v>0</v>
      </c>
    </row>
    <row r="37" spans="1:16" x14ac:dyDescent="0.2">
      <c r="A37" s="96"/>
      <c r="B37" s="96"/>
      <c r="C37" s="107" t="s">
        <v>100</v>
      </c>
      <c r="D37" s="99" t="s">
        <v>101</v>
      </c>
      <c r="E37" s="100">
        <v>35.65</v>
      </c>
      <c r="F37" s="53"/>
      <c r="G37" s="51"/>
      <c r="H37" s="37">
        <f t="shared" si="0"/>
        <v>0</v>
      </c>
      <c r="I37" s="51"/>
      <c r="J37" s="51"/>
      <c r="K37" s="38">
        <f t="shared" si="1"/>
        <v>0</v>
      </c>
      <c r="L37" s="39">
        <f t="shared" si="2"/>
        <v>0</v>
      </c>
      <c r="M37" s="37">
        <f t="shared" si="3"/>
        <v>0</v>
      </c>
      <c r="N37" s="37">
        <f t="shared" si="4"/>
        <v>0</v>
      </c>
      <c r="O37" s="37">
        <f t="shared" si="5"/>
        <v>0</v>
      </c>
      <c r="P37" s="38">
        <f t="shared" si="6"/>
        <v>0</v>
      </c>
    </row>
    <row r="38" spans="1:16" x14ac:dyDescent="0.2">
      <c r="A38" s="96"/>
      <c r="B38" s="96"/>
      <c r="C38" s="107" t="s">
        <v>183</v>
      </c>
      <c r="D38" s="99" t="s">
        <v>102</v>
      </c>
      <c r="E38" s="100">
        <v>15.14</v>
      </c>
      <c r="F38" s="53"/>
      <c r="G38" s="51"/>
      <c r="H38" s="37"/>
      <c r="I38" s="51"/>
      <c r="J38" s="51"/>
      <c r="K38" s="38"/>
      <c r="L38" s="39"/>
      <c r="M38" s="37"/>
      <c r="N38" s="37"/>
      <c r="O38" s="37"/>
      <c r="P38" s="38"/>
    </row>
    <row r="39" spans="1:16" x14ac:dyDescent="0.2">
      <c r="A39" s="96"/>
      <c r="B39" s="96"/>
      <c r="C39" s="107" t="s">
        <v>184</v>
      </c>
      <c r="D39" s="148" t="s">
        <v>101</v>
      </c>
      <c r="E39" s="146">
        <v>189.25</v>
      </c>
      <c r="F39" s="53"/>
      <c r="G39" s="51"/>
      <c r="H39" s="37"/>
      <c r="I39" s="51"/>
      <c r="J39" s="51"/>
      <c r="K39" s="38"/>
      <c r="L39" s="39"/>
      <c r="M39" s="37"/>
      <c r="N39" s="37"/>
      <c r="O39" s="37"/>
      <c r="P39" s="38"/>
    </row>
    <row r="40" spans="1:16" x14ac:dyDescent="0.2">
      <c r="A40" s="95"/>
      <c r="B40" s="95"/>
      <c r="C40" s="103" t="s">
        <v>185</v>
      </c>
      <c r="D40" s="99"/>
      <c r="E40" s="100"/>
      <c r="F40" s="53"/>
      <c r="G40" s="51"/>
      <c r="H40" s="37">
        <f t="shared" si="0"/>
        <v>0</v>
      </c>
      <c r="I40" s="51"/>
      <c r="J40" s="51"/>
      <c r="K40" s="38">
        <f t="shared" si="1"/>
        <v>0</v>
      </c>
      <c r="L40" s="39">
        <f t="shared" si="2"/>
        <v>0</v>
      </c>
      <c r="M40" s="37">
        <f t="shared" si="3"/>
        <v>0</v>
      </c>
      <c r="N40" s="37">
        <f t="shared" si="4"/>
        <v>0</v>
      </c>
      <c r="O40" s="37">
        <f t="shared" si="5"/>
        <v>0</v>
      </c>
      <c r="P40" s="38">
        <f t="shared" si="6"/>
        <v>0</v>
      </c>
    </row>
    <row r="41" spans="1:16" ht="19.5" x14ac:dyDescent="0.2">
      <c r="A41" s="95">
        <v>10</v>
      </c>
      <c r="B41" s="95" t="s">
        <v>66</v>
      </c>
      <c r="C41" s="98" t="s">
        <v>186</v>
      </c>
      <c r="D41" s="99" t="s">
        <v>127</v>
      </c>
      <c r="E41" s="100">
        <v>5</v>
      </c>
      <c r="F41" s="53"/>
      <c r="G41" s="51"/>
      <c r="H41" s="37">
        <f t="shared" si="0"/>
        <v>0</v>
      </c>
      <c r="I41" s="51"/>
      <c r="J41" s="51"/>
      <c r="K41" s="38">
        <f t="shared" si="1"/>
        <v>0</v>
      </c>
      <c r="L41" s="39">
        <f t="shared" si="2"/>
        <v>0</v>
      </c>
      <c r="M41" s="37">
        <f t="shared" si="3"/>
        <v>0</v>
      </c>
      <c r="N41" s="37">
        <f t="shared" si="4"/>
        <v>0</v>
      </c>
      <c r="O41" s="37">
        <f t="shared" si="5"/>
        <v>0</v>
      </c>
      <c r="P41" s="38">
        <f t="shared" si="6"/>
        <v>0</v>
      </c>
    </row>
    <row r="42" spans="1:16" x14ac:dyDescent="0.2">
      <c r="A42" s="149">
        <v>11</v>
      </c>
      <c r="B42" s="149" t="s">
        <v>66</v>
      </c>
      <c r="C42" s="98" t="s">
        <v>187</v>
      </c>
      <c r="D42" s="99" t="s">
        <v>72</v>
      </c>
      <c r="E42" s="100">
        <v>12</v>
      </c>
      <c r="F42" s="53"/>
      <c r="G42" s="51"/>
      <c r="H42" s="37">
        <f t="shared" si="0"/>
        <v>0</v>
      </c>
      <c r="I42" s="51"/>
      <c r="J42" s="51"/>
      <c r="K42" s="38">
        <f t="shared" si="1"/>
        <v>0</v>
      </c>
      <c r="L42" s="39">
        <f t="shared" si="2"/>
        <v>0</v>
      </c>
      <c r="M42" s="37">
        <f t="shared" si="3"/>
        <v>0</v>
      </c>
      <c r="N42" s="37">
        <f t="shared" si="4"/>
        <v>0</v>
      </c>
      <c r="O42" s="37">
        <f t="shared" si="5"/>
        <v>0</v>
      </c>
      <c r="P42" s="38">
        <f t="shared" si="6"/>
        <v>0</v>
      </c>
    </row>
    <row r="43" spans="1:16" ht="19.5" x14ac:dyDescent="0.2">
      <c r="A43" s="95">
        <v>12</v>
      </c>
      <c r="B43" s="149" t="s">
        <v>66</v>
      </c>
      <c r="C43" s="138" t="s">
        <v>188</v>
      </c>
      <c r="D43" s="132" t="s">
        <v>127</v>
      </c>
      <c r="E43" s="133">
        <v>3</v>
      </c>
      <c r="F43" s="134"/>
      <c r="G43" s="135"/>
      <c r="H43" s="135"/>
      <c r="I43" s="135"/>
      <c r="J43" s="135"/>
      <c r="K43" s="136"/>
      <c r="L43" s="137"/>
      <c r="M43" s="135"/>
      <c r="N43" s="135"/>
      <c r="O43" s="135"/>
      <c r="P43" s="136"/>
    </row>
    <row r="44" spans="1:16" x14ac:dyDescent="0.2">
      <c r="A44" s="220" t="s">
        <v>86</v>
      </c>
      <c r="B44" s="202"/>
      <c r="C44" s="203"/>
      <c r="D44" s="203"/>
      <c r="E44" s="203"/>
      <c r="F44" s="203"/>
      <c r="G44" s="203"/>
      <c r="H44" s="203"/>
      <c r="I44" s="203"/>
      <c r="J44" s="203"/>
      <c r="K44" s="204"/>
      <c r="L44" s="54">
        <f>SUM(L14:L42)</f>
        <v>0</v>
      </c>
      <c r="M44" s="55">
        <f>SUM(M14:M42)</f>
        <v>0</v>
      </c>
      <c r="N44" s="55">
        <f>SUM(N14:N42)</f>
        <v>0</v>
      </c>
      <c r="O44" s="55">
        <f>SUM(O14:O42)</f>
        <v>0</v>
      </c>
      <c r="P44" s="56">
        <f>SUM(P14:P42)</f>
        <v>0</v>
      </c>
    </row>
    <row r="45" spans="1:16" x14ac:dyDescent="0.2">
      <c r="A45" s="12"/>
      <c r="B45" s="12"/>
      <c r="C45" s="12"/>
      <c r="D45" s="12"/>
      <c r="E45" s="12"/>
      <c r="F45" s="12"/>
      <c r="G45" s="12"/>
      <c r="H45" s="12"/>
      <c r="I45" s="12"/>
      <c r="J45" s="12"/>
      <c r="K45" s="12"/>
      <c r="L45" s="12"/>
      <c r="M45" s="12"/>
      <c r="N45" s="12"/>
      <c r="O45" s="12"/>
      <c r="P45" s="12"/>
    </row>
    <row r="46" spans="1:16" x14ac:dyDescent="0.2">
      <c r="A46" s="12"/>
      <c r="B46" s="12"/>
      <c r="C46" s="12"/>
      <c r="D46" s="12"/>
      <c r="E46" s="12"/>
      <c r="F46" s="12"/>
      <c r="G46" s="12"/>
      <c r="H46" s="12"/>
      <c r="I46" s="12"/>
      <c r="J46" s="12"/>
      <c r="K46" s="12"/>
      <c r="L46" s="12"/>
      <c r="M46" s="12"/>
      <c r="N46" s="12"/>
      <c r="O46" s="12"/>
      <c r="P46" s="12"/>
    </row>
    <row r="47" spans="1:16" x14ac:dyDescent="0.2">
      <c r="A47" s="1" t="s">
        <v>20</v>
      </c>
      <c r="B47" s="12"/>
      <c r="C47" s="200">
        <f>'Kops a'!C30:H30</f>
        <v>0</v>
      </c>
      <c r="D47" s="200"/>
      <c r="E47" s="200"/>
      <c r="F47" s="200"/>
      <c r="G47" s="200"/>
      <c r="H47" s="200"/>
      <c r="I47" s="12"/>
      <c r="J47" s="12"/>
      <c r="K47" s="12"/>
      <c r="L47" s="12"/>
      <c r="M47" s="12"/>
      <c r="N47" s="12"/>
      <c r="O47" s="12"/>
      <c r="P47" s="12"/>
    </row>
    <row r="48" spans="1:16" x14ac:dyDescent="0.2">
      <c r="A48" s="12"/>
      <c r="B48" s="12"/>
      <c r="C48" s="152" t="s">
        <v>21</v>
      </c>
      <c r="D48" s="152"/>
      <c r="E48" s="152"/>
      <c r="F48" s="152"/>
      <c r="G48" s="152"/>
      <c r="H48" s="152"/>
      <c r="I48" s="12"/>
      <c r="J48" s="12"/>
      <c r="K48" s="12"/>
      <c r="L48" s="12"/>
      <c r="M48" s="12"/>
      <c r="N48" s="12"/>
      <c r="O48" s="12"/>
      <c r="P48" s="12"/>
    </row>
    <row r="49" spans="1:16" x14ac:dyDescent="0.2">
      <c r="A49" s="12"/>
      <c r="B49" s="12"/>
      <c r="C49" s="12"/>
      <c r="D49" s="12"/>
      <c r="E49" s="12"/>
      <c r="F49" s="12"/>
      <c r="G49" s="12"/>
      <c r="H49" s="12"/>
      <c r="I49" s="12"/>
      <c r="J49" s="12"/>
      <c r="K49" s="12"/>
      <c r="L49" s="12"/>
      <c r="M49" s="12"/>
      <c r="N49" s="12"/>
      <c r="O49" s="12"/>
      <c r="P49" s="12"/>
    </row>
    <row r="50" spans="1:16" x14ac:dyDescent="0.2">
      <c r="A50" s="68" t="str">
        <f>'Kops a'!A33</f>
        <v>Tāme sastādīta 20__. gada __. _________</v>
      </c>
      <c r="B50" s="69"/>
      <c r="C50" s="69"/>
      <c r="D50" s="69"/>
      <c r="E50" s="12"/>
      <c r="F50" s="12"/>
      <c r="G50" s="12"/>
      <c r="H50" s="12"/>
      <c r="I50" s="12"/>
      <c r="J50" s="12"/>
      <c r="K50" s="12"/>
      <c r="L50" s="12"/>
      <c r="M50" s="12"/>
      <c r="N50" s="12"/>
      <c r="O50" s="12"/>
      <c r="P50" s="12"/>
    </row>
    <row r="51" spans="1:16" x14ac:dyDescent="0.2">
      <c r="A51" s="12"/>
      <c r="B51" s="12"/>
      <c r="C51" s="12"/>
      <c r="D51" s="12"/>
      <c r="E51" s="12"/>
      <c r="F51" s="12"/>
      <c r="G51" s="12"/>
      <c r="H51" s="12"/>
      <c r="I51" s="12"/>
      <c r="J51" s="12"/>
      <c r="K51" s="12"/>
      <c r="L51" s="12"/>
      <c r="M51" s="12"/>
      <c r="N51" s="12"/>
      <c r="O51" s="12"/>
      <c r="P51" s="12"/>
    </row>
    <row r="52" spans="1:16" x14ac:dyDescent="0.2">
      <c r="A52" s="1" t="s">
        <v>50</v>
      </c>
      <c r="B52" s="12"/>
      <c r="C52" s="200">
        <f>'Kops a'!C35:H35</f>
        <v>0</v>
      </c>
      <c r="D52" s="200"/>
      <c r="E52" s="200"/>
      <c r="F52" s="200"/>
      <c r="G52" s="200"/>
      <c r="H52" s="200"/>
      <c r="I52" s="12"/>
      <c r="J52" s="12"/>
      <c r="K52" s="12"/>
      <c r="L52" s="12"/>
      <c r="M52" s="12"/>
      <c r="N52" s="12"/>
      <c r="O52" s="12"/>
      <c r="P52" s="12"/>
    </row>
    <row r="53" spans="1:16" x14ac:dyDescent="0.2">
      <c r="A53" s="12"/>
      <c r="B53" s="12"/>
      <c r="C53" s="152" t="s">
        <v>21</v>
      </c>
      <c r="D53" s="152"/>
      <c r="E53" s="152"/>
      <c r="F53" s="152"/>
      <c r="G53" s="152"/>
      <c r="H53" s="152"/>
      <c r="I53" s="12"/>
      <c r="J53" s="12"/>
      <c r="K53" s="12"/>
      <c r="L53" s="12"/>
      <c r="M53" s="12"/>
      <c r="N53" s="12"/>
      <c r="O53" s="12"/>
      <c r="P53" s="12"/>
    </row>
    <row r="54" spans="1:16" x14ac:dyDescent="0.2">
      <c r="A54" s="12"/>
      <c r="B54" s="12"/>
      <c r="C54" s="12"/>
      <c r="D54" s="12"/>
      <c r="E54" s="12"/>
      <c r="F54" s="12"/>
      <c r="G54" s="12"/>
      <c r="H54" s="12"/>
      <c r="I54" s="12"/>
      <c r="J54" s="12"/>
      <c r="K54" s="12"/>
      <c r="L54" s="12"/>
      <c r="M54" s="12"/>
      <c r="N54" s="12"/>
      <c r="O54" s="12"/>
      <c r="P54" s="12"/>
    </row>
    <row r="55" spans="1:16" x14ac:dyDescent="0.2">
      <c r="A55" s="68" t="s">
        <v>87</v>
      </c>
      <c r="B55" s="69"/>
      <c r="C55" s="73">
        <f>'Kops a'!C38</f>
        <v>0</v>
      </c>
      <c r="D55" s="40"/>
      <c r="E55" s="12"/>
      <c r="F55" s="12"/>
      <c r="G55" s="12"/>
      <c r="H55" s="12"/>
      <c r="I55" s="12"/>
      <c r="J55" s="12"/>
      <c r="K55" s="12"/>
      <c r="L55" s="12"/>
      <c r="M55" s="12"/>
      <c r="N55" s="12"/>
      <c r="O55" s="12"/>
      <c r="P55" s="12"/>
    </row>
    <row r="56" spans="1:16" x14ac:dyDescent="0.2">
      <c r="A56" s="12"/>
      <c r="B56" s="12"/>
      <c r="C56" s="12"/>
      <c r="D56" s="12"/>
      <c r="E56" s="12"/>
      <c r="F56" s="12"/>
      <c r="G56" s="12"/>
      <c r="H56" s="12"/>
      <c r="I56" s="12"/>
      <c r="J56" s="12"/>
      <c r="K56" s="12"/>
      <c r="L56" s="12"/>
      <c r="M56" s="12"/>
      <c r="N56" s="12"/>
      <c r="O56" s="12"/>
      <c r="P56" s="12"/>
    </row>
    <row r="57" spans="1:16" ht="13.5" x14ac:dyDescent="0.2">
      <c r="B57" s="76" t="s">
        <v>88</v>
      </c>
    </row>
    <row r="58" spans="1:16" ht="12" x14ac:dyDescent="0.2">
      <c r="B58" s="77" t="s">
        <v>89</v>
      </c>
    </row>
    <row r="59" spans="1:16" ht="12" x14ac:dyDescent="0.2">
      <c r="B59" s="77" t="s">
        <v>90</v>
      </c>
    </row>
  </sheetData>
  <mergeCells count="22">
    <mergeCell ref="C2:I2"/>
    <mergeCell ref="C3:I3"/>
    <mergeCell ref="D5:L5"/>
    <mergeCell ref="D6:L6"/>
    <mergeCell ref="D7:L7"/>
    <mergeCell ref="N9:O9"/>
    <mergeCell ref="A12:A13"/>
    <mergeCell ref="B12:B13"/>
    <mergeCell ref="C12:C13"/>
    <mergeCell ref="D12:D13"/>
    <mergeCell ref="E12:E13"/>
    <mergeCell ref="L12:P12"/>
    <mergeCell ref="C53:H53"/>
    <mergeCell ref="C4:I4"/>
    <mergeCell ref="F12:K12"/>
    <mergeCell ref="A9:F9"/>
    <mergeCell ref="J9:M9"/>
    <mergeCell ref="D8:L8"/>
    <mergeCell ref="A44:K44"/>
    <mergeCell ref="C47:H47"/>
    <mergeCell ref="C48:H48"/>
    <mergeCell ref="C52:H52"/>
  </mergeCells>
  <conditionalFormatting sqref="F15:G43 I15:J43">
    <cfRule type="cellIs" dxfId="52" priority="26" operator="equal">
      <formula>0</formula>
    </cfRule>
  </conditionalFormatting>
  <conditionalFormatting sqref="N9:O9 H14:H43 K14:P43">
    <cfRule type="cellIs" dxfId="51" priority="25" operator="equal">
      <formula>0</formula>
    </cfRule>
  </conditionalFormatting>
  <conditionalFormatting sqref="A9:F9">
    <cfRule type="containsText" dxfId="50"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49" priority="22" operator="equal">
      <formula>0</formula>
    </cfRule>
  </conditionalFormatting>
  <conditionalFormatting sqref="O10">
    <cfRule type="cellIs" dxfId="48" priority="21" operator="equal">
      <formula>"20__. gada __. _________"</formula>
    </cfRule>
  </conditionalFormatting>
  <conditionalFormatting sqref="A44:K44">
    <cfRule type="containsText" dxfId="47" priority="20" operator="containsText" text="Tiešās izmaksas kopā, t. sk. darba devēja sociālais nodoklis __.__% ">
      <formula>NOT(ISERROR(SEARCH("Tiešās izmaksas kopā, t. sk. darba devēja sociālais nodoklis __.__% ",A44)))</formula>
    </cfRule>
  </conditionalFormatting>
  <conditionalFormatting sqref="L44:P44">
    <cfRule type="cellIs" dxfId="46" priority="15" operator="equal">
      <formula>0</formula>
    </cfRule>
  </conditionalFormatting>
  <conditionalFormatting sqref="C4:I4">
    <cfRule type="cellIs" dxfId="45" priority="14" operator="equal">
      <formula>0</formula>
    </cfRule>
  </conditionalFormatting>
  <conditionalFormatting sqref="D5:L8">
    <cfRule type="cellIs" dxfId="44" priority="11" operator="equal">
      <formula>0</formula>
    </cfRule>
  </conditionalFormatting>
  <conditionalFormatting sqref="F14:G14">
    <cfRule type="cellIs" dxfId="43" priority="10" operator="equal">
      <formula>0</formula>
    </cfRule>
  </conditionalFormatting>
  <conditionalFormatting sqref="I14:J14">
    <cfRule type="cellIs" dxfId="42" priority="8" operator="equal">
      <formula>0</formula>
    </cfRule>
  </conditionalFormatting>
  <conditionalFormatting sqref="P10">
    <cfRule type="cellIs" dxfId="41" priority="7" operator="equal">
      <formula>"20__. gada __. _________"</formula>
    </cfRule>
  </conditionalFormatting>
  <conditionalFormatting sqref="C52:H52">
    <cfRule type="cellIs" dxfId="40" priority="4" operator="equal">
      <formula>0</formula>
    </cfRule>
  </conditionalFormatting>
  <conditionalFormatting sqref="C47:H47">
    <cfRule type="cellIs" dxfId="39" priority="3" operator="equal">
      <formula>0</formula>
    </cfRule>
  </conditionalFormatting>
  <conditionalFormatting sqref="C52:H52 C55 C47:H47">
    <cfRule type="cellIs" dxfId="38" priority="2" operator="equal">
      <formula>0</formula>
    </cfRule>
  </conditionalFormatting>
  <conditionalFormatting sqref="D1">
    <cfRule type="cellIs" dxfId="37"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0B610FE1-6F17-46AF-982B-27B20E80701D}">
            <xm:f>NOT(ISERROR(SEARCH("Tāme sastādīta ____. gada ___. ______________",A50)))</xm:f>
            <xm:f>"Tāme sastādīta ____. gada ___. ______________"</xm:f>
            <x14:dxf>
              <font>
                <color auto="1"/>
              </font>
              <fill>
                <patternFill>
                  <bgColor rgb="FFC6EFCE"/>
                </patternFill>
              </fill>
            </x14:dxf>
          </x14:cfRule>
          <xm:sqref>A50</xm:sqref>
        </x14:conditionalFormatting>
        <x14:conditionalFormatting xmlns:xm="http://schemas.microsoft.com/office/excel/2006/main">
          <x14:cfRule type="containsText" priority="5" operator="containsText" id="{F3EAEDA8-031E-4BF8-B71A-4A6D64C3BFEB}">
            <xm:f>NOT(ISERROR(SEARCH("Sertifikāta Nr. _________________________________",A55)))</xm:f>
            <xm:f>"Sertifikāta Nr. _________________________________"</xm:f>
            <x14:dxf>
              <font>
                <color auto="1"/>
              </font>
              <fill>
                <patternFill>
                  <bgColor rgb="FFC6EFCE"/>
                </patternFill>
              </fill>
            </x14:dxf>
          </x14:cfRule>
          <xm:sqref>A55</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F14D8-839A-434D-B052-CBD5FB76089D}">
  <sheetPr codeName="Sheet8"/>
  <dimension ref="A1:P43"/>
  <sheetViews>
    <sheetView view="pageBreakPreview" topLeftCell="A16" zoomScale="130" zoomScaleNormal="100" zoomScaleSheetLayoutView="130" workbookViewId="0">
      <selection activeCell="A29" sqref="A29"/>
    </sheetView>
  </sheetViews>
  <sheetFormatPr defaultColWidth="9.140625" defaultRowHeight="11.25" x14ac:dyDescent="0.2"/>
  <cols>
    <col min="1" max="1" width="4.5703125" style="1" customWidth="1"/>
    <col min="2" max="2" width="5.28515625" style="1" customWidth="1"/>
    <col min="3" max="3" width="43.85546875" style="1" customWidth="1"/>
    <col min="4" max="4" width="5.85546875" style="1" customWidth="1"/>
    <col min="5" max="5" width="7.4257812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17"/>
      <c r="B1" s="17"/>
      <c r="C1" s="21" t="s">
        <v>51</v>
      </c>
      <c r="D1" s="41">
        <f>'Kops a'!A19</f>
        <v>5</v>
      </c>
      <c r="E1" s="17"/>
      <c r="F1" s="17"/>
      <c r="G1" s="17"/>
      <c r="H1" s="17"/>
      <c r="I1" s="17"/>
      <c r="J1" s="17"/>
      <c r="N1" s="20"/>
      <c r="O1" s="21"/>
      <c r="P1" s="22"/>
    </row>
    <row r="2" spans="1:16" x14ac:dyDescent="0.2">
      <c r="A2" s="23"/>
      <c r="B2" s="23"/>
      <c r="C2" s="205" t="s">
        <v>189</v>
      </c>
      <c r="D2" s="205"/>
      <c r="E2" s="205"/>
      <c r="F2" s="205"/>
      <c r="G2" s="205"/>
      <c r="H2" s="205"/>
      <c r="I2" s="205"/>
      <c r="J2" s="23"/>
    </row>
    <row r="3" spans="1:16" x14ac:dyDescent="0.2">
      <c r="A3" s="24"/>
      <c r="B3" s="24"/>
      <c r="C3" s="195" t="s">
        <v>28</v>
      </c>
      <c r="D3" s="195"/>
      <c r="E3" s="195"/>
      <c r="F3" s="195"/>
      <c r="G3" s="195"/>
      <c r="H3" s="195"/>
      <c r="I3" s="195"/>
      <c r="J3" s="24"/>
    </row>
    <row r="4" spans="1:16" x14ac:dyDescent="0.2">
      <c r="A4" s="24"/>
      <c r="B4" s="24"/>
      <c r="C4" s="206" t="s">
        <v>5</v>
      </c>
      <c r="D4" s="206"/>
      <c r="E4" s="206"/>
      <c r="F4" s="206"/>
      <c r="G4" s="206"/>
      <c r="H4" s="206"/>
      <c r="I4" s="206"/>
      <c r="J4" s="24"/>
    </row>
    <row r="5" spans="1:16" x14ac:dyDescent="0.2">
      <c r="A5" s="17"/>
      <c r="B5" s="17"/>
      <c r="C5" s="21" t="s">
        <v>6</v>
      </c>
      <c r="D5" s="219" t="str">
        <f>'Kops a'!D6</f>
        <v>Daudzdzīvokļu dzīvojamā ēka</v>
      </c>
      <c r="E5" s="219"/>
      <c r="F5" s="219"/>
      <c r="G5" s="219"/>
      <c r="H5" s="219"/>
      <c r="I5" s="219"/>
      <c r="J5" s="219"/>
      <c r="K5" s="219"/>
      <c r="L5" s="219"/>
      <c r="M5" s="12"/>
      <c r="N5" s="12"/>
      <c r="O5" s="12"/>
      <c r="P5" s="12"/>
    </row>
    <row r="6" spans="1:16" x14ac:dyDescent="0.2">
      <c r="A6" s="17"/>
      <c r="B6" s="17"/>
      <c r="C6" s="21" t="s">
        <v>8</v>
      </c>
      <c r="D6" s="219" t="str">
        <f>'Kops a'!D7</f>
        <v>Daudzdzīvokļu dzīvojamās ēkas energoefektivitātes paaugstināšanas pasākumi</v>
      </c>
      <c r="E6" s="219"/>
      <c r="F6" s="219"/>
      <c r="G6" s="219"/>
      <c r="H6" s="219"/>
      <c r="I6" s="219"/>
      <c r="J6" s="219"/>
      <c r="K6" s="219"/>
      <c r="L6" s="219"/>
      <c r="M6" s="12"/>
      <c r="N6" s="12"/>
      <c r="O6" s="12"/>
      <c r="P6" s="12"/>
    </row>
    <row r="7" spans="1:16" x14ac:dyDescent="0.2">
      <c r="A7" s="17"/>
      <c r="B7" s="17"/>
      <c r="C7" s="21" t="s">
        <v>10</v>
      </c>
      <c r="D7" s="219" t="str">
        <f>'Kops a'!D8</f>
        <v>Dārza iela 3, Liepāja</v>
      </c>
      <c r="E7" s="219"/>
      <c r="F7" s="219"/>
      <c r="G7" s="219"/>
      <c r="H7" s="219"/>
      <c r="I7" s="219"/>
      <c r="J7" s="219"/>
      <c r="K7" s="219"/>
      <c r="L7" s="219"/>
      <c r="M7" s="12"/>
      <c r="N7" s="12"/>
      <c r="O7" s="12"/>
      <c r="P7" s="12"/>
    </row>
    <row r="8" spans="1:16" x14ac:dyDescent="0.2">
      <c r="A8" s="17"/>
      <c r="B8" s="17"/>
      <c r="C8" s="119" t="s">
        <v>31</v>
      </c>
      <c r="D8" s="219" t="str">
        <f>'Kops a'!D9</f>
        <v>Nr. 3-8/579</v>
      </c>
      <c r="E8" s="219"/>
      <c r="F8" s="219"/>
      <c r="G8" s="219"/>
      <c r="H8" s="219"/>
      <c r="I8" s="219"/>
      <c r="J8" s="219"/>
      <c r="K8" s="219"/>
      <c r="L8" s="219"/>
      <c r="M8" s="12"/>
      <c r="N8" s="12"/>
      <c r="O8" s="12"/>
      <c r="P8" s="12"/>
    </row>
    <row r="9" spans="1:16" ht="11.25" customHeight="1" x14ac:dyDescent="0.2">
      <c r="A9" s="207" t="s">
        <v>230</v>
      </c>
      <c r="B9" s="207"/>
      <c r="C9" s="207"/>
      <c r="D9" s="207"/>
      <c r="E9" s="207"/>
      <c r="F9" s="207"/>
      <c r="G9" s="25"/>
      <c r="H9" s="25"/>
      <c r="I9" s="25"/>
      <c r="J9" s="211" t="s">
        <v>53</v>
      </c>
      <c r="K9" s="211"/>
      <c r="L9" s="211"/>
      <c r="M9" s="211"/>
      <c r="N9" s="218">
        <f>P28</f>
        <v>0</v>
      </c>
      <c r="O9" s="218"/>
      <c r="P9" s="25"/>
    </row>
    <row r="10" spans="1:16" x14ac:dyDescent="0.2">
      <c r="A10" s="26"/>
      <c r="B10" s="27"/>
      <c r="C10" s="119"/>
      <c r="D10" s="17"/>
      <c r="E10" s="17"/>
      <c r="F10" s="17"/>
      <c r="G10" s="17"/>
      <c r="H10" s="17"/>
      <c r="I10" s="17"/>
      <c r="J10" s="17"/>
      <c r="K10" s="17"/>
      <c r="L10" s="23"/>
      <c r="M10" s="23"/>
      <c r="O10" s="71"/>
      <c r="P10" s="70" t="str">
        <f>A34</f>
        <v>Tāme sastādīta 20__. gada __. _________</v>
      </c>
    </row>
    <row r="11" spans="1:16" ht="12" thickBot="1" x14ac:dyDescent="0.25">
      <c r="A11" s="26"/>
      <c r="B11" s="27"/>
      <c r="C11" s="119"/>
      <c r="D11" s="17"/>
      <c r="E11" s="17"/>
      <c r="F11" s="17"/>
      <c r="G11" s="17"/>
      <c r="H11" s="17"/>
      <c r="I11" s="17"/>
      <c r="J11" s="17"/>
      <c r="K11" s="17"/>
      <c r="L11" s="28"/>
      <c r="M11" s="28"/>
      <c r="N11" s="29"/>
      <c r="O11" s="20"/>
      <c r="P11" s="17"/>
    </row>
    <row r="12" spans="1:16" x14ac:dyDescent="0.2">
      <c r="A12" s="174" t="s">
        <v>34</v>
      </c>
      <c r="B12" s="213" t="s">
        <v>54</v>
      </c>
      <c r="C12" s="209" t="s">
        <v>55</v>
      </c>
      <c r="D12" s="216" t="s">
        <v>56</v>
      </c>
      <c r="E12" s="198" t="s">
        <v>57</v>
      </c>
      <c r="F12" s="208" t="s">
        <v>58</v>
      </c>
      <c r="G12" s="209"/>
      <c r="H12" s="209"/>
      <c r="I12" s="209"/>
      <c r="J12" s="209"/>
      <c r="K12" s="210"/>
      <c r="L12" s="208" t="s">
        <v>59</v>
      </c>
      <c r="M12" s="209"/>
      <c r="N12" s="209"/>
      <c r="O12" s="209"/>
      <c r="P12" s="210"/>
    </row>
    <row r="13" spans="1:16" ht="126.75" customHeight="1" thickBot="1" x14ac:dyDescent="0.25">
      <c r="A13" s="212"/>
      <c r="B13" s="214"/>
      <c r="C13" s="215"/>
      <c r="D13" s="217"/>
      <c r="E13" s="199"/>
      <c r="F13" s="125" t="s">
        <v>60</v>
      </c>
      <c r="G13" s="126" t="s">
        <v>61</v>
      </c>
      <c r="H13" s="126" t="s">
        <v>62</v>
      </c>
      <c r="I13" s="126" t="s">
        <v>63</v>
      </c>
      <c r="J13" s="126" t="s">
        <v>64</v>
      </c>
      <c r="K13" s="50" t="s">
        <v>65</v>
      </c>
      <c r="L13" s="125" t="s">
        <v>60</v>
      </c>
      <c r="M13" s="126" t="s">
        <v>62</v>
      </c>
      <c r="N13" s="126" t="s">
        <v>63</v>
      </c>
      <c r="O13" s="126" t="s">
        <v>64</v>
      </c>
      <c r="P13" s="50" t="s">
        <v>65</v>
      </c>
    </row>
    <row r="14" spans="1:16" ht="21.75" customHeight="1" x14ac:dyDescent="0.2">
      <c r="A14" s="97">
        <v>1</v>
      </c>
      <c r="B14" s="97" t="s">
        <v>66</v>
      </c>
      <c r="C14" s="98" t="s">
        <v>190</v>
      </c>
      <c r="D14" s="99" t="s">
        <v>146</v>
      </c>
      <c r="E14" s="100">
        <v>151.19999999999999</v>
      </c>
      <c r="F14" s="53"/>
      <c r="G14" s="51"/>
      <c r="H14" s="51">
        <f>ROUND(F14*G14,2)</f>
        <v>0</v>
      </c>
      <c r="I14" s="51"/>
      <c r="J14" s="51"/>
      <c r="K14" s="52">
        <f>SUM(H14:J14)</f>
        <v>0</v>
      </c>
      <c r="L14" s="53">
        <f>ROUND(E14*F14,2)</f>
        <v>0</v>
      </c>
      <c r="M14" s="51">
        <f>ROUND(H14*E14,2)</f>
        <v>0</v>
      </c>
      <c r="N14" s="51">
        <f>ROUND(I14*E14,2)</f>
        <v>0</v>
      </c>
      <c r="O14" s="51">
        <f>ROUND(J14*E14,2)</f>
        <v>0</v>
      </c>
      <c r="P14" s="52">
        <f>SUM(M14:O14)</f>
        <v>0</v>
      </c>
    </row>
    <row r="15" spans="1:16" ht="21.75" customHeight="1" x14ac:dyDescent="0.2">
      <c r="A15" s="97"/>
      <c r="B15" s="97"/>
      <c r="C15" s="107" t="s">
        <v>191</v>
      </c>
      <c r="D15" s="99" t="s">
        <v>94</v>
      </c>
      <c r="E15" s="100">
        <v>5.3</v>
      </c>
      <c r="F15" s="53"/>
      <c r="G15" s="51"/>
      <c r="H15" s="51"/>
      <c r="I15" s="51"/>
      <c r="J15" s="51"/>
      <c r="K15" s="52"/>
      <c r="L15" s="53">
        <f t="shared" ref="L15:L27" si="0">ROUND(E15*F15,2)</f>
        <v>0</v>
      </c>
      <c r="M15" s="51">
        <f t="shared" ref="M15:M27" si="1">ROUND(H15*E15,2)</f>
        <v>0</v>
      </c>
      <c r="N15" s="51">
        <f t="shared" ref="N15:N27" si="2">ROUND(I15*E15,2)</f>
        <v>0</v>
      </c>
      <c r="O15" s="51">
        <f t="shared" ref="O15:O27" si="3">ROUND(J15*E15,2)</f>
        <v>0</v>
      </c>
      <c r="P15" s="52">
        <f t="shared" ref="P15:P27" si="4">SUM(M15:O15)</f>
        <v>0</v>
      </c>
    </row>
    <row r="16" spans="1:16" ht="21.75" customHeight="1" x14ac:dyDescent="0.2">
      <c r="A16" s="97"/>
      <c r="B16" s="97"/>
      <c r="C16" s="107" t="s">
        <v>192</v>
      </c>
      <c r="D16" s="99" t="s">
        <v>146</v>
      </c>
      <c r="E16" s="100">
        <v>151.19999999999999</v>
      </c>
      <c r="F16" s="53"/>
      <c r="G16" s="51"/>
      <c r="H16" s="51"/>
      <c r="I16" s="51"/>
      <c r="J16" s="51"/>
      <c r="K16" s="52"/>
      <c r="L16" s="53">
        <f t="shared" si="0"/>
        <v>0</v>
      </c>
      <c r="M16" s="51">
        <f t="shared" si="1"/>
        <v>0</v>
      </c>
      <c r="N16" s="51">
        <f t="shared" si="2"/>
        <v>0</v>
      </c>
      <c r="O16" s="51">
        <f t="shared" si="3"/>
        <v>0</v>
      </c>
      <c r="P16" s="52">
        <f t="shared" si="4"/>
        <v>0</v>
      </c>
    </row>
    <row r="17" spans="1:16" ht="21.75" customHeight="1" x14ac:dyDescent="0.2">
      <c r="A17" s="97"/>
      <c r="B17" s="97"/>
      <c r="C17" s="107" t="s">
        <v>193</v>
      </c>
      <c r="D17" s="99" t="s">
        <v>94</v>
      </c>
      <c r="E17" s="100">
        <v>6.35</v>
      </c>
      <c r="F17" s="53"/>
      <c r="G17" s="51"/>
      <c r="H17" s="51"/>
      <c r="I17" s="51"/>
      <c r="J17" s="51"/>
      <c r="K17" s="52"/>
      <c r="L17" s="53">
        <f t="shared" si="0"/>
        <v>0</v>
      </c>
      <c r="M17" s="51">
        <f t="shared" si="1"/>
        <v>0</v>
      </c>
      <c r="N17" s="51">
        <f t="shared" si="2"/>
        <v>0</v>
      </c>
      <c r="O17" s="51">
        <f t="shared" si="3"/>
        <v>0</v>
      </c>
      <c r="P17" s="52">
        <f t="shared" si="4"/>
        <v>0</v>
      </c>
    </row>
    <row r="18" spans="1:16" ht="31.5" customHeight="1" x14ac:dyDescent="0.2">
      <c r="A18" s="97">
        <v>2</v>
      </c>
      <c r="B18" s="97" t="s">
        <v>66</v>
      </c>
      <c r="C18" s="98" t="s">
        <v>194</v>
      </c>
      <c r="D18" s="99" t="s">
        <v>79</v>
      </c>
      <c r="E18" s="100">
        <v>400</v>
      </c>
      <c r="F18" s="53"/>
      <c r="G18" s="51"/>
      <c r="H18" s="51"/>
      <c r="I18" s="51"/>
      <c r="J18" s="51"/>
      <c r="K18" s="52"/>
      <c r="L18" s="53">
        <f t="shared" si="0"/>
        <v>0</v>
      </c>
      <c r="M18" s="51">
        <f t="shared" si="1"/>
        <v>0</v>
      </c>
      <c r="N18" s="51">
        <f t="shared" si="2"/>
        <v>0</v>
      </c>
      <c r="O18" s="51">
        <f t="shared" si="3"/>
        <v>0</v>
      </c>
      <c r="P18" s="52">
        <f t="shared" si="4"/>
        <v>0</v>
      </c>
    </row>
    <row r="19" spans="1:16" ht="21.75" customHeight="1" x14ac:dyDescent="0.2">
      <c r="A19" s="97"/>
      <c r="B19" s="97"/>
      <c r="C19" s="107" t="s">
        <v>195</v>
      </c>
      <c r="D19" s="99" t="s">
        <v>94</v>
      </c>
      <c r="E19" s="100">
        <v>60</v>
      </c>
      <c r="F19" s="53"/>
      <c r="G19" s="51"/>
      <c r="H19" s="51"/>
      <c r="I19" s="51"/>
      <c r="J19" s="51"/>
      <c r="K19" s="52"/>
      <c r="L19" s="53">
        <f t="shared" si="0"/>
        <v>0</v>
      </c>
      <c r="M19" s="51">
        <f t="shared" si="1"/>
        <v>0</v>
      </c>
      <c r="N19" s="51">
        <f t="shared" si="2"/>
        <v>0</v>
      </c>
      <c r="O19" s="51">
        <f t="shared" si="3"/>
        <v>0</v>
      </c>
      <c r="P19" s="52">
        <f t="shared" si="4"/>
        <v>0</v>
      </c>
    </row>
    <row r="20" spans="1:16" ht="21.75" customHeight="1" x14ac:dyDescent="0.2">
      <c r="A20" s="97"/>
      <c r="B20" s="97"/>
      <c r="C20" s="107" t="s">
        <v>196</v>
      </c>
      <c r="D20" s="99" t="s">
        <v>79</v>
      </c>
      <c r="E20" s="100">
        <v>400</v>
      </c>
      <c r="F20" s="53"/>
      <c r="G20" s="51"/>
      <c r="H20" s="51"/>
      <c r="I20" s="51"/>
      <c r="J20" s="51"/>
      <c r="K20" s="52"/>
      <c r="L20" s="53">
        <f t="shared" si="0"/>
        <v>0</v>
      </c>
      <c r="M20" s="51">
        <f t="shared" si="1"/>
        <v>0</v>
      </c>
      <c r="N20" s="51">
        <f t="shared" si="2"/>
        <v>0</v>
      </c>
      <c r="O20" s="51">
        <f t="shared" si="3"/>
        <v>0</v>
      </c>
      <c r="P20" s="52">
        <f t="shared" si="4"/>
        <v>0</v>
      </c>
    </row>
    <row r="21" spans="1:16" ht="30" customHeight="1" x14ac:dyDescent="0.2">
      <c r="A21" s="97">
        <v>3</v>
      </c>
      <c r="B21" s="97" t="s">
        <v>66</v>
      </c>
      <c r="C21" s="104" t="s">
        <v>197</v>
      </c>
      <c r="D21" s="105" t="s">
        <v>79</v>
      </c>
      <c r="E21" s="106">
        <v>10</v>
      </c>
      <c r="F21" s="53"/>
      <c r="G21" s="51"/>
      <c r="H21" s="51"/>
      <c r="I21" s="51"/>
      <c r="J21" s="51"/>
      <c r="K21" s="52"/>
      <c r="L21" s="53">
        <f t="shared" si="0"/>
        <v>0</v>
      </c>
      <c r="M21" s="51">
        <f t="shared" si="1"/>
        <v>0</v>
      </c>
      <c r="N21" s="51">
        <f t="shared" si="2"/>
        <v>0</v>
      </c>
      <c r="O21" s="51">
        <f t="shared" si="3"/>
        <v>0</v>
      </c>
      <c r="P21" s="52">
        <f t="shared" si="4"/>
        <v>0</v>
      </c>
    </row>
    <row r="22" spans="1:16" ht="13.5" customHeight="1" x14ac:dyDescent="0.2">
      <c r="A22" s="97"/>
      <c r="B22" s="97"/>
      <c r="C22" s="115" t="s">
        <v>198</v>
      </c>
      <c r="D22" s="105" t="s">
        <v>79</v>
      </c>
      <c r="E22" s="106">
        <v>10</v>
      </c>
      <c r="F22" s="53"/>
      <c r="G22" s="51"/>
      <c r="H22" s="51"/>
      <c r="I22" s="51"/>
      <c r="J22" s="51"/>
      <c r="K22" s="52"/>
      <c r="L22" s="53">
        <f t="shared" si="0"/>
        <v>0</v>
      </c>
      <c r="M22" s="51">
        <f t="shared" si="1"/>
        <v>0</v>
      </c>
      <c r="N22" s="51">
        <f t="shared" si="2"/>
        <v>0</v>
      </c>
      <c r="O22" s="51">
        <f t="shared" si="3"/>
        <v>0</v>
      </c>
      <c r="P22" s="52">
        <f t="shared" si="4"/>
        <v>0</v>
      </c>
    </row>
    <row r="23" spans="1:16" ht="21.75" customHeight="1" x14ac:dyDescent="0.2">
      <c r="A23" s="97"/>
      <c r="B23" s="97"/>
      <c r="C23" s="115" t="s">
        <v>199</v>
      </c>
      <c r="D23" s="105" t="s">
        <v>79</v>
      </c>
      <c r="E23" s="106">
        <v>10</v>
      </c>
      <c r="F23" s="53"/>
      <c r="G23" s="51"/>
      <c r="H23" s="51"/>
      <c r="I23" s="51"/>
      <c r="J23" s="51"/>
      <c r="K23" s="52"/>
      <c r="L23" s="53">
        <f t="shared" si="0"/>
        <v>0</v>
      </c>
      <c r="M23" s="51">
        <f t="shared" si="1"/>
        <v>0</v>
      </c>
      <c r="N23" s="51">
        <f t="shared" si="2"/>
        <v>0</v>
      </c>
      <c r="O23" s="51">
        <f t="shared" si="3"/>
        <v>0</v>
      </c>
      <c r="P23" s="52">
        <f t="shared" si="4"/>
        <v>0</v>
      </c>
    </row>
    <row r="24" spans="1:16" ht="21.75" customHeight="1" x14ac:dyDescent="0.2">
      <c r="A24" s="97"/>
      <c r="B24" s="97"/>
      <c r="C24" s="115" t="s">
        <v>200</v>
      </c>
      <c r="D24" s="105" t="s">
        <v>94</v>
      </c>
      <c r="E24" s="106">
        <v>0.3</v>
      </c>
      <c r="F24" s="53"/>
      <c r="G24" s="51"/>
      <c r="H24" s="51"/>
      <c r="I24" s="51"/>
      <c r="J24" s="51"/>
      <c r="K24" s="52"/>
      <c r="L24" s="53">
        <f t="shared" si="0"/>
        <v>0</v>
      </c>
      <c r="M24" s="51">
        <f t="shared" si="1"/>
        <v>0</v>
      </c>
      <c r="N24" s="51">
        <f t="shared" si="2"/>
        <v>0</v>
      </c>
      <c r="O24" s="51">
        <f t="shared" si="3"/>
        <v>0</v>
      </c>
      <c r="P24" s="52">
        <f t="shared" si="4"/>
        <v>0</v>
      </c>
    </row>
    <row r="25" spans="1:16" ht="21.75" customHeight="1" x14ac:dyDescent="0.2">
      <c r="A25" s="97"/>
      <c r="B25" s="97"/>
      <c r="C25" s="115" t="s">
        <v>201</v>
      </c>
      <c r="D25" s="105" t="s">
        <v>94</v>
      </c>
      <c r="E25" s="106">
        <v>1</v>
      </c>
      <c r="F25" s="53"/>
      <c r="G25" s="51"/>
      <c r="H25" s="51"/>
      <c r="I25" s="51"/>
      <c r="J25" s="51"/>
      <c r="K25" s="52"/>
      <c r="L25" s="53">
        <f t="shared" si="0"/>
        <v>0</v>
      </c>
      <c r="M25" s="51">
        <f t="shared" si="1"/>
        <v>0</v>
      </c>
      <c r="N25" s="51">
        <f t="shared" si="2"/>
        <v>0</v>
      </c>
      <c r="O25" s="51">
        <f t="shared" si="3"/>
        <v>0</v>
      </c>
      <c r="P25" s="52">
        <f t="shared" si="4"/>
        <v>0</v>
      </c>
    </row>
    <row r="26" spans="1:16" ht="21.75" customHeight="1" x14ac:dyDescent="0.2">
      <c r="A26" s="97"/>
      <c r="B26" s="97"/>
      <c r="C26" s="115" t="s">
        <v>202</v>
      </c>
      <c r="D26" s="105" t="s">
        <v>94</v>
      </c>
      <c r="E26" s="106">
        <v>1.5</v>
      </c>
      <c r="F26" s="53"/>
      <c r="G26" s="51"/>
      <c r="H26" s="51"/>
      <c r="I26" s="51"/>
      <c r="J26" s="51"/>
      <c r="K26" s="52"/>
      <c r="L26" s="53">
        <f t="shared" si="0"/>
        <v>0</v>
      </c>
      <c r="M26" s="51">
        <f t="shared" si="1"/>
        <v>0</v>
      </c>
      <c r="N26" s="51">
        <f t="shared" si="2"/>
        <v>0</v>
      </c>
      <c r="O26" s="51">
        <f t="shared" si="3"/>
        <v>0</v>
      </c>
      <c r="P26" s="52">
        <f t="shared" si="4"/>
        <v>0</v>
      </c>
    </row>
    <row r="27" spans="1:16" ht="21.75" customHeight="1" x14ac:dyDescent="0.2">
      <c r="A27" s="97"/>
      <c r="B27" s="97"/>
      <c r="C27" s="115" t="s">
        <v>203</v>
      </c>
      <c r="D27" s="105" t="s">
        <v>146</v>
      </c>
      <c r="E27" s="106">
        <v>20</v>
      </c>
      <c r="F27" s="53"/>
      <c r="G27" s="51"/>
      <c r="H27" s="51"/>
      <c r="I27" s="51"/>
      <c r="J27" s="51"/>
      <c r="K27" s="52"/>
      <c r="L27" s="53">
        <f t="shared" si="0"/>
        <v>0</v>
      </c>
      <c r="M27" s="51">
        <f t="shared" si="1"/>
        <v>0</v>
      </c>
      <c r="N27" s="51">
        <f t="shared" si="2"/>
        <v>0</v>
      </c>
      <c r="O27" s="51">
        <f t="shared" si="3"/>
        <v>0</v>
      </c>
      <c r="P27" s="52">
        <f t="shared" si="4"/>
        <v>0</v>
      </c>
    </row>
    <row r="28" spans="1:16" x14ac:dyDescent="0.2">
      <c r="A28" s="201" t="s">
        <v>86</v>
      </c>
      <c r="B28" s="203"/>
      <c r="C28" s="203"/>
      <c r="D28" s="203"/>
      <c r="E28" s="203"/>
      <c r="F28" s="203"/>
      <c r="G28" s="203"/>
      <c r="H28" s="203"/>
      <c r="I28" s="203"/>
      <c r="J28" s="203"/>
      <c r="K28" s="204"/>
      <c r="L28" s="54">
        <f>SUM(L14:L27)</f>
        <v>0</v>
      </c>
      <c r="M28" s="55">
        <f>SUM(M14:M27)</f>
        <v>0</v>
      </c>
      <c r="N28" s="55">
        <f>SUM(N14:N27)</f>
        <v>0</v>
      </c>
      <c r="O28" s="55">
        <f>SUM(O14:O27)</f>
        <v>0</v>
      </c>
      <c r="P28" s="56">
        <f>SUM(P14:P27)</f>
        <v>0</v>
      </c>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 t="s">
        <v>20</v>
      </c>
      <c r="B31" s="12"/>
      <c r="C31" s="200">
        <f>'Kops a'!C30:H30</f>
        <v>0</v>
      </c>
      <c r="D31" s="200"/>
      <c r="E31" s="200"/>
      <c r="F31" s="200"/>
      <c r="G31" s="200"/>
      <c r="H31" s="200"/>
      <c r="I31" s="12"/>
      <c r="J31" s="12"/>
      <c r="K31" s="12"/>
      <c r="L31" s="12"/>
      <c r="M31" s="12"/>
      <c r="N31" s="12"/>
      <c r="O31" s="12"/>
      <c r="P31" s="12"/>
    </row>
    <row r="32" spans="1:16" x14ac:dyDescent="0.2">
      <c r="A32" s="12"/>
      <c r="B32" s="12"/>
      <c r="C32" s="152" t="s">
        <v>21</v>
      </c>
      <c r="D32" s="152"/>
      <c r="E32" s="152"/>
      <c r="F32" s="152"/>
      <c r="G32" s="152"/>
      <c r="H32" s="15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68" t="str">
        <f>'Kops a'!A33</f>
        <v>Tāme sastādīta 20__. gada __. _________</v>
      </c>
      <c r="B34" s="69"/>
      <c r="C34" s="69"/>
      <c r="D34" s="69"/>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 t="s">
        <v>50</v>
      </c>
      <c r="B36" s="12"/>
      <c r="C36" s="200">
        <f>'Kops a'!C35:H35</f>
        <v>0</v>
      </c>
      <c r="D36" s="200"/>
      <c r="E36" s="200"/>
      <c r="F36" s="200"/>
      <c r="G36" s="200"/>
      <c r="H36" s="200"/>
      <c r="I36" s="12"/>
      <c r="J36" s="12"/>
      <c r="K36" s="12"/>
      <c r="L36" s="12"/>
      <c r="M36" s="12"/>
      <c r="N36" s="12"/>
      <c r="O36" s="12"/>
      <c r="P36" s="12"/>
    </row>
    <row r="37" spans="1:16" x14ac:dyDescent="0.2">
      <c r="A37" s="12"/>
      <c r="B37" s="12"/>
      <c r="C37" s="152" t="s">
        <v>21</v>
      </c>
      <c r="D37" s="152"/>
      <c r="E37" s="152"/>
      <c r="F37" s="152"/>
      <c r="G37" s="152"/>
      <c r="H37" s="152"/>
      <c r="I37" s="12"/>
      <c r="J37" s="12"/>
      <c r="K37" s="12"/>
      <c r="L37" s="12"/>
      <c r="M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68" t="s">
        <v>87</v>
      </c>
      <c r="B39" s="69"/>
      <c r="C39" s="73">
        <f>'Kops a'!C38</f>
        <v>0</v>
      </c>
      <c r="D39" s="40"/>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ht="13.5" x14ac:dyDescent="0.2">
      <c r="B41" s="76" t="s">
        <v>88</v>
      </c>
    </row>
    <row r="42" spans="1:16" ht="12" x14ac:dyDescent="0.2">
      <c r="B42" s="77" t="s">
        <v>89</v>
      </c>
    </row>
    <row r="43" spans="1:16" ht="12" x14ac:dyDescent="0.2">
      <c r="B43" s="77" t="s">
        <v>90</v>
      </c>
    </row>
  </sheetData>
  <mergeCells count="22">
    <mergeCell ref="C2:I2"/>
    <mergeCell ref="C3:I3"/>
    <mergeCell ref="D5:L5"/>
    <mergeCell ref="D6:L6"/>
    <mergeCell ref="D7:L7"/>
    <mergeCell ref="N9:O9"/>
    <mergeCell ref="A12:A13"/>
    <mergeCell ref="B12:B13"/>
    <mergeCell ref="C12:C13"/>
    <mergeCell ref="D12:D13"/>
    <mergeCell ref="E12:E13"/>
    <mergeCell ref="L12:P12"/>
    <mergeCell ref="C37:H37"/>
    <mergeCell ref="C4:I4"/>
    <mergeCell ref="F12:K12"/>
    <mergeCell ref="A9:F9"/>
    <mergeCell ref="J9:M9"/>
    <mergeCell ref="D8:L8"/>
    <mergeCell ref="A28:K28"/>
    <mergeCell ref="C31:H31"/>
    <mergeCell ref="C32:H32"/>
    <mergeCell ref="C36:H36"/>
  </mergeCells>
  <conditionalFormatting sqref="N9:O9 H14:H27 K14:P27">
    <cfRule type="cellIs" dxfId="34" priority="26" operator="equal">
      <formula>0</formula>
    </cfRule>
  </conditionalFormatting>
  <conditionalFormatting sqref="A9:F9">
    <cfRule type="containsText" dxfId="33"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32" priority="23" operator="equal">
      <formula>0</formula>
    </cfRule>
  </conditionalFormatting>
  <conditionalFormatting sqref="O10">
    <cfRule type="cellIs" dxfId="31" priority="22" operator="equal">
      <formula>"20__. gada __. _________"</formula>
    </cfRule>
  </conditionalFormatting>
  <conditionalFormatting sqref="A28:K28">
    <cfRule type="containsText" dxfId="30" priority="21" operator="containsText" text="Tiešās izmaksas kopā, t. sk. darba devēja sociālais nodoklis __.__% ">
      <formula>NOT(ISERROR(SEARCH("Tiešās izmaksas kopā, t. sk. darba devēja sociālais nodoklis __.__% ",A28)))</formula>
    </cfRule>
  </conditionalFormatting>
  <conditionalFormatting sqref="L28:P28">
    <cfRule type="cellIs" dxfId="29" priority="16" operator="equal">
      <formula>0</formula>
    </cfRule>
  </conditionalFormatting>
  <conditionalFormatting sqref="C4:I4">
    <cfRule type="cellIs" dxfId="28" priority="15" operator="equal">
      <formula>0</formula>
    </cfRule>
  </conditionalFormatting>
  <conditionalFormatting sqref="D5:L8">
    <cfRule type="cellIs" dxfId="27" priority="11" operator="equal">
      <formula>0</formula>
    </cfRule>
  </conditionalFormatting>
  <conditionalFormatting sqref="F14:G27">
    <cfRule type="cellIs" dxfId="26" priority="10" operator="equal">
      <formula>0</formula>
    </cfRule>
  </conditionalFormatting>
  <conditionalFormatting sqref="I14:J27">
    <cfRule type="cellIs" dxfId="25" priority="8" operator="equal">
      <formula>0</formula>
    </cfRule>
  </conditionalFormatting>
  <conditionalFormatting sqref="P10">
    <cfRule type="cellIs" dxfId="24" priority="7" operator="equal">
      <formula>"20__. gada __. _________"</formula>
    </cfRule>
  </conditionalFormatting>
  <conditionalFormatting sqref="C36:H36">
    <cfRule type="cellIs" dxfId="23" priority="4" operator="equal">
      <formula>0</formula>
    </cfRule>
  </conditionalFormatting>
  <conditionalFormatting sqref="C31:H31">
    <cfRule type="cellIs" dxfId="22" priority="3" operator="equal">
      <formula>0</formula>
    </cfRule>
  </conditionalFormatting>
  <conditionalFormatting sqref="C36:H36 C39 C31:H31">
    <cfRule type="cellIs" dxfId="21" priority="2" operator="equal">
      <formula>0</formula>
    </cfRule>
  </conditionalFormatting>
  <conditionalFormatting sqref="D1">
    <cfRule type="cellIs" dxfId="20"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A5F45D83-914D-4306-B26D-4B74C3C819FC}">
            <xm:f>NOT(ISERROR(SEARCH("Tāme sastādīta ____. gada ___. ______________",A34)))</xm:f>
            <xm:f>"Tāme sastādīta ____. gada ___. ______________"</xm:f>
            <x14:dxf>
              <font>
                <color auto="1"/>
              </font>
              <fill>
                <patternFill>
                  <bgColor rgb="FFC6EFCE"/>
                </patternFill>
              </fill>
            </x14:dxf>
          </x14:cfRule>
          <xm:sqref>A34</xm:sqref>
        </x14:conditionalFormatting>
        <x14:conditionalFormatting xmlns:xm="http://schemas.microsoft.com/office/excel/2006/main">
          <x14:cfRule type="containsText" priority="5" operator="containsText" id="{A2E03CF5-E14D-4A31-8C34-6550548A72DB}">
            <xm:f>NOT(ISERROR(SEARCH("Sertifikāta Nr. _________________________________",A39)))</xm:f>
            <xm:f>"Sertifikāta Nr. _________________________________"</xm:f>
            <x14:dxf>
              <font>
                <color auto="1"/>
              </font>
              <fill>
                <patternFill>
                  <bgColor rgb="FFC6EFCE"/>
                </patternFill>
              </fill>
            </x14:dxf>
          </x14:cfRule>
          <xm:sqref>A39</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A18D-C76B-4B50-AB9D-0D61D66E1BC9}">
  <sheetPr codeName="Sheet9"/>
  <dimension ref="A1:P53"/>
  <sheetViews>
    <sheetView tabSelected="1" view="pageBreakPreview" topLeftCell="A19" zoomScaleNormal="100" zoomScaleSheetLayoutView="100" workbookViewId="0">
      <selection activeCell="A10" sqref="A10"/>
    </sheetView>
  </sheetViews>
  <sheetFormatPr defaultColWidth="9.140625" defaultRowHeight="11.25" x14ac:dyDescent="0.2"/>
  <cols>
    <col min="1" max="1" width="4.5703125" style="1" customWidth="1"/>
    <col min="2" max="2" width="5.28515625" style="1" customWidth="1"/>
    <col min="3" max="3" width="43.85546875" style="1" customWidth="1"/>
    <col min="4" max="4" width="5.85546875" style="1" customWidth="1"/>
    <col min="5" max="5" width="7.4257812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17"/>
      <c r="B1" s="17"/>
      <c r="C1" s="21" t="s">
        <v>51</v>
      </c>
      <c r="D1" s="41">
        <f>'Kops a'!A20</f>
        <v>6</v>
      </c>
      <c r="E1" s="17"/>
      <c r="F1" s="17"/>
      <c r="G1" s="17"/>
      <c r="H1" s="17"/>
      <c r="I1" s="17"/>
      <c r="J1" s="17"/>
      <c r="N1" s="20"/>
      <c r="O1" s="21"/>
      <c r="P1" s="22"/>
    </row>
    <row r="2" spans="1:16" x14ac:dyDescent="0.2">
      <c r="A2" s="23"/>
      <c r="B2" s="23"/>
      <c r="C2" s="205" t="s">
        <v>204</v>
      </c>
      <c r="D2" s="205"/>
      <c r="E2" s="205"/>
      <c r="F2" s="205"/>
      <c r="G2" s="205"/>
      <c r="H2" s="205"/>
      <c r="I2" s="205"/>
      <c r="J2" s="23"/>
    </row>
    <row r="3" spans="1:16" x14ac:dyDescent="0.2">
      <c r="A3" s="24"/>
      <c r="B3" s="24"/>
      <c r="C3" s="195" t="s">
        <v>28</v>
      </c>
      <c r="D3" s="195"/>
      <c r="E3" s="195"/>
      <c r="F3" s="195"/>
      <c r="G3" s="195"/>
      <c r="H3" s="195"/>
      <c r="I3" s="195"/>
      <c r="J3" s="24"/>
    </row>
    <row r="4" spans="1:16" x14ac:dyDescent="0.2">
      <c r="A4" s="24"/>
      <c r="B4" s="24"/>
      <c r="C4" s="206" t="s">
        <v>5</v>
      </c>
      <c r="D4" s="206"/>
      <c r="E4" s="206"/>
      <c r="F4" s="206"/>
      <c r="G4" s="206"/>
      <c r="H4" s="206"/>
      <c r="I4" s="206"/>
      <c r="J4" s="24"/>
    </row>
    <row r="5" spans="1:16" x14ac:dyDescent="0.2">
      <c r="A5" s="17"/>
      <c r="B5" s="17"/>
      <c r="C5" s="21" t="s">
        <v>6</v>
      </c>
      <c r="D5" s="219" t="str">
        <f>'Kops a'!D6</f>
        <v>Daudzdzīvokļu dzīvojamā ēka</v>
      </c>
      <c r="E5" s="219"/>
      <c r="F5" s="219"/>
      <c r="G5" s="219"/>
      <c r="H5" s="219"/>
      <c r="I5" s="219"/>
      <c r="J5" s="219"/>
      <c r="K5" s="219"/>
      <c r="L5" s="219"/>
      <c r="M5" s="12"/>
      <c r="N5" s="12"/>
      <c r="O5" s="12"/>
      <c r="P5" s="12"/>
    </row>
    <row r="6" spans="1:16" x14ac:dyDescent="0.2">
      <c r="A6" s="17"/>
      <c r="B6" s="17"/>
      <c r="C6" s="21" t="s">
        <v>8</v>
      </c>
      <c r="D6" s="219" t="str">
        <f>'Kops a'!D7</f>
        <v>Daudzdzīvokļu dzīvojamās ēkas energoefektivitātes paaugstināšanas pasākumi</v>
      </c>
      <c r="E6" s="219"/>
      <c r="F6" s="219"/>
      <c r="G6" s="219"/>
      <c r="H6" s="219"/>
      <c r="I6" s="219"/>
      <c r="J6" s="219"/>
      <c r="K6" s="219"/>
      <c r="L6" s="219"/>
      <c r="M6" s="12"/>
      <c r="N6" s="12"/>
      <c r="O6" s="12"/>
      <c r="P6" s="12"/>
    </row>
    <row r="7" spans="1:16" x14ac:dyDescent="0.2">
      <c r="A7" s="17"/>
      <c r="B7" s="17"/>
      <c r="C7" s="21" t="s">
        <v>10</v>
      </c>
      <c r="D7" s="219" t="str">
        <f>'Kops a'!D8</f>
        <v>Dārza iela 3, Liepāja</v>
      </c>
      <c r="E7" s="219"/>
      <c r="F7" s="219"/>
      <c r="G7" s="219"/>
      <c r="H7" s="219"/>
      <c r="I7" s="219"/>
      <c r="J7" s="219"/>
      <c r="K7" s="219"/>
      <c r="L7" s="219"/>
      <c r="M7" s="12"/>
      <c r="N7" s="12"/>
      <c r="O7" s="12"/>
      <c r="P7" s="12"/>
    </row>
    <row r="8" spans="1:16" x14ac:dyDescent="0.2">
      <c r="A8" s="17"/>
      <c r="B8" s="17"/>
      <c r="C8" s="119" t="s">
        <v>31</v>
      </c>
      <c r="D8" s="219" t="str">
        <f>'Kops a'!D9</f>
        <v>Nr. 3-8/579</v>
      </c>
      <c r="E8" s="219"/>
      <c r="F8" s="219"/>
      <c r="G8" s="219"/>
      <c r="H8" s="219"/>
      <c r="I8" s="219"/>
      <c r="J8" s="219"/>
      <c r="K8" s="219"/>
      <c r="L8" s="219"/>
      <c r="M8" s="12"/>
      <c r="N8" s="12"/>
      <c r="O8" s="12"/>
      <c r="P8" s="12"/>
    </row>
    <row r="9" spans="1:16" ht="11.25" customHeight="1" x14ac:dyDescent="0.2">
      <c r="A9" s="207" t="s">
        <v>230</v>
      </c>
      <c r="B9" s="207"/>
      <c r="C9" s="207"/>
      <c r="D9" s="207"/>
      <c r="E9" s="207"/>
      <c r="F9" s="207"/>
      <c r="G9" s="25"/>
      <c r="H9" s="25"/>
      <c r="I9" s="25"/>
      <c r="J9" s="211" t="s">
        <v>53</v>
      </c>
      <c r="K9" s="211"/>
      <c r="L9" s="211"/>
      <c r="M9" s="211"/>
      <c r="N9" s="218">
        <f>P38</f>
        <v>0</v>
      </c>
      <c r="O9" s="218"/>
      <c r="P9" s="25"/>
    </row>
    <row r="10" spans="1:16" x14ac:dyDescent="0.2">
      <c r="A10" s="26"/>
      <c r="B10" s="27"/>
      <c r="C10" s="119"/>
      <c r="D10" s="17"/>
      <c r="E10" s="17"/>
      <c r="F10" s="17"/>
      <c r="G10" s="17"/>
      <c r="H10" s="17"/>
      <c r="I10" s="17"/>
      <c r="J10" s="17"/>
      <c r="K10" s="17"/>
      <c r="L10" s="23"/>
      <c r="M10" s="23"/>
      <c r="O10" s="71"/>
      <c r="P10" s="70" t="str">
        <f>A44</f>
        <v>Tāme sastādīta 20__. gada __. _________</v>
      </c>
    </row>
    <row r="11" spans="1:16" ht="12" thickBot="1" x14ac:dyDescent="0.25">
      <c r="A11" s="26"/>
      <c r="B11" s="27"/>
      <c r="C11" s="119"/>
      <c r="D11" s="17"/>
      <c r="E11" s="17"/>
      <c r="F11" s="17"/>
      <c r="G11" s="17"/>
      <c r="H11" s="17"/>
      <c r="I11" s="17"/>
      <c r="J11" s="17"/>
      <c r="K11" s="17"/>
      <c r="L11" s="28"/>
      <c r="M11" s="28"/>
      <c r="N11" s="29"/>
      <c r="O11" s="20"/>
      <c r="P11" s="17"/>
    </row>
    <row r="12" spans="1:16" x14ac:dyDescent="0.2">
      <c r="A12" s="174" t="s">
        <v>34</v>
      </c>
      <c r="B12" s="213" t="s">
        <v>54</v>
      </c>
      <c r="C12" s="209" t="s">
        <v>55</v>
      </c>
      <c r="D12" s="216" t="s">
        <v>56</v>
      </c>
      <c r="E12" s="198" t="s">
        <v>57</v>
      </c>
      <c r="F12" s="208" t="s">
        <v>58</v>
      </c>
      <c r="G12" s="209"/>
      <c r="H12" s="209"/>
      <c r="I12" s="209"/>
      <c r="J12" s="209"/>
      <c r="K12" s="210"/>
      <c r="L12" s="208" t="s">
        <v>59</v>
      </c>
      <c r="M12" s="209"/>
      <c r="N12" s="209"/>
      <c r="O12" s="209"/>
      <c r="P12" s="210"/>
    </row>
    <row r="13" spans="1:16" ht="126.75" customHeight="1" thickBot="1" x14ac:dyDescent="0.25">
      <c r="A13" s="175"/>
      <c r="B13" s="221"/>
      <c r="C13" s="222"/>
      <c r="D13" s="223"/>
      <c r="E13" s="224"/>
      <c r="F13" s="125" t="s">
        <v>60</v>
      </c>
      <c r="G13" s="126" t="s">
        <v>61</v>
      </c>
      <c r="H13" s="126" t="s">
        <v>62</v>
      </c>
      <c r="I13" s="126" t="s">
        <v>63</v>
      </c>
      <c r="J13" s="126" t="s">
        <v>64</v>
      </c>
      <c r="K13" s="50" t="s">
        <v>65</v>
      </c>
      <c r="L13" s="125" t="s">
        <v>60</v>
      </c>
      <c r="M13" s="126" t="s">
        <v>62</v>
      </c>
      <c r="N13" s="126" t="s">
        <v>63</v>
      </c>
      <c r="O13" s="126" t="s">
        <v>64</v>
      </c>
      <c r="P13" s="50" t="s">
        <v>65</v>
      </c>
    </row>
    <row r="14" spans="1:16" x14ac:dyDescent="0.2">
      <c r="A14" s="83"/>
      <c r="B14" s="83"/>
      <c r="C14" s="84" t="s">
        <v>204</v>
      </c>
      <c r="D14" s="97"/>
      <c r="E14" s="97"/>
      <c r="F14" s="82"/>
      <c r="G14" s="51"/>
      <c r="H14" s="51">
        <f>ROUND(F14*G14,2)</f>
        <v>0</v>
      </c>
      <c r="I14" s="51"/>
      <c r="J14" s="51"/>
      <c r="K14" s="52">
        <f>SUM(H14:J14)</f>
        <v>0</v>
      </c>
      <c r="L14" s="53">
        <f>ROUND(E14*F14,2)</f>
        <v>0</v>
      </c>
      <c r="M14" s="51">
        <f>ROUND(H14*E14,2)</f>
        <v>0</v>
      </c>
      <c r="N14" s="51">
        <f>ROUND(I14*E14,2)</f>
        <v>0</v>
      </c>
      <c r="O14" s="51">
        <f>ROUND(J14*E14,2)</f>
        <v>0</v>
      </c>
      <c r="P14" s="52">
        <f>SUM(M14:O14)</f>
        <v>0</v>
      </c>
    </row>
    <row r="15" spans="1:16" x14ac:dyDescent="0.2">
      <c r="A15" s="83">
        <v>1</v>
      </c>
      <c r="B15" s="116" t="s">
        <v>66</v>
      </c>
      <c r="C15" s="129" t="s">
        <v>205</v>
      </c>
      <c r="D15" s="130" t="s">
        <v>206</v>
      </c>
      <c r="E15" s="131">
        <v>17.5</v>
      </c>
      <c r="F15" s="82"/>
      <c r="G15" s="51"/>
      <c r="H15" s="37">
        <f t="shared" ref="H15" si="0">ROUND(F15*G15,2)</f>
        <v>0</v>
      </c>
      <c r="I15" s="51"/>
      <c r="J15" s="51"/>
      <c r="K15" s="38">
        <f t="shared" ref="K15:K37" si="1">SUM(H15:J15)</f>
        <v>0</v>
      </c>
      <c r="L15" s="39">
        <f t="shared" ref="L15:L37" si="2">ROUND(E15*F15,2)</f>
        <v>0</v>
      </c>
      <c r="M15" s="37">
        <f t="shared" ref="M15:M37" si="3">ROUND(H15*E15,2)</f>
        <v>0</v>
      </c>
      <c r="N15" s="37">
        <f t="shared" ref="N15:N37" si="4">ROUND(I15*E15,2)</f>
        <v>0</v>
      </c>
      <c r="O15" s="37">
        <f t="shared" ref="O15:O37" si="5">ROUND(J15*E15,2)</f>
        <v>0</v>
      </c>
      <c r="P15" s="38">
        <f t="shared" ref="P15:P37" si="6">SUM(M15:O15)</f>
        <v>0</v>
      </c>
    </row>
    <row r="16" spans="1:16" x14ac:dyDescent="0.2">
      <c r="A16" s="83">
        <v>2</v>
      </c>
      <c r="B16" s="116" t="s">
        <v>66</v>
      </c>
      <c r="C16" s="129" t="s">
        <v>207</v>
      </c>
      <c r="D16" s="130" t="s">
        <v>70</v>
      </c>
      <c r="E16" s="131">
        <v>5</v>
      </c>
      <c r="F16" s="82"/>
      <c r="G16" s="51"/>
      <c r="H16" s="37"/>
      <c r="I16" s="51"/>
      <c r="J16" s="51"/>
      <c r="K16" s="38">
        <f t="shared" si="1"/>
        <v>0</v>
      </c>
      <c r="L16" s="39">
        <f t="shared" si="2"/>
        <v>0</v>
      </c>
      <c r="M16" s="37">
        <f t="shared" si="3"/>
        <v>0</v>
      </c>
      <c r="N16" s="37">
        <f t="shared" si="4"/>
        <v>0</v>
      </c>
      <c r="O16" s="37">
        <f t="shared" si="5"/>
        <v>0</v>
      </c>
      <c r="P16" s="38">
        <f t="shared" si="6"/>
        <v>0</v>
      </c>
    </row>
    <row r="17" spans="1:16" x14ac:dyDescent="0.2">
      <c r="A17" s="83">
        <v>3</v>
      </c>
      <c r="B17" s="116" t="s">
        <v>66</v>
      </c>
      <c r="C17" s="129" t="s">
        <v>208</v>
      </c>
      <c r="D17" s="130" t="s">
        <v>70</v>
      </c>
      <c r="E17" s="131">
        <v>1</v>
      </c>
      <c r="F17" s="82"/>
      <c r="G17" s="51"/>
      <c r="H17" s="37"/>
      <c r="I17" s="51"/>
      <c r="J17" s="51"/>
      <c r="K17" s="38">
        <f t="shared" si="1"/>
        <v>0</v>
      </c>
      <c r="L17" s="39">
        <f t="shared" si="2"/>
        <v>0</v>
      </c>
      <c r="M17" s="37">
        <f t="shared" si="3"/>
        <v>0</v>
      </c>
      <c r="N17" s="37">
        <f t="shared" si="4"/>
        <v>0</v>
      </c>
      <c r="O17" s="37">
        <f t="shared" si="5"/>
        <v>0</v>
      </c>
      <c r="P17" s="38">
        <f t="shared" si="6"/>
        <v>0</v>
      </c>
    </row>
    <row r="18" spans="1:16" x14ac:dyDescent="0.2">
      <c r="A18" s="83">
        <v>4</v>
      </c>
      <c r="B18" s="116" t="s">
        <v>66</v>
      </c>
      <c r="C18" s="129" t="s">
        <v>209</v>
      </c>
      <c r="D18" s="130" t="s">
        <v>70</v>
      </c>
      <c r="E18" s="131">
        <v>1</v>
      </c>
      <c r="F18" s="82"/>
      <c r="G18" s="51"/>
      <c r="H18" s="37"/>
      <c r="I18" s="51"/>
      <c r="J18" s="51"/>
      <c r="K18" s="38">
        <f t="shared" si="1"/>
        <v>0</v>
      </c>
      <c r="L18" s="39">
        <f t="shared" si="2"/>
        <v>0</v>
      </c>
      <c r="M18" s="37">
        <f t="shared" si="3"/>
        <v>0</v>
      </c>
      <c r="N18" s="37">
        <f t="shared" si="4"/>
        <v>0</v>
      </c>
      <c r="O18" s="37">
        <f t="shared" si="5"/>
        <v>0</v>
      </c>
      <c r="P18" s="38">
        <f t="shared" si="6"/>
        <v>0</v>
      </c>
    </row>
    <row r="19" spans="1:16" ht="22.5" x14ac:dyDescent="0.2">
      <c r="A19" s="83">
        <v>5</v>
      </c>
      <c r="B19" s="116" t="s">
        <v>66</v>
      </c>
      <c r="C19" s="129" t="s">
        <v>210</v>
      </c>
      <c r="D19" s="130" t="s">
        <v>72</v>
      </c>
      <c r="E19" s="131">
        <v>1</v>
      </c>
      <c r="F19" s="82"/>
      <c r="G19" s="51"/>
      <c r="H19" s="37"/>
      <c r="I19" s="51"/>
      <c r="J19" s="51"/>
      <c r="K19" s="38">
        <f t="shared" si="1"/>
        <v>0</v>
      </c>
      <c r="L19" s="39">
        <f t="shared" si="2"/>
        <v>0</v>
      </c>
      <c r="M19" s="37">
        <f t="shared" si="3"/>
        <v>0</v>
      </c>
      <c r="N19" s="37">
        <f t="shared" si="4"/>
        <v>0</v>
      </c>
      <c r="O19" s="37">
        <f t="shared" si="5"/>
        <v>0</v>
      </c>
      <c r="P19" s="38">
        <f t="shared" si="6"/>
        <v>0</v>
      </c>
    </row>
    <row r="20" spans="1:16" x14ac:dyDescent="0.2">
      <c r="A20" s="83">
        <v>6</v>
      </c>
      <c r="B20" s="116" t="s">
        <v>66</v>
      </c>
      <c r="C20" s="129" t="s">
        <v>211</v>
      </c>
      <c r="D20" s="130" t="s">
        <v>70</v>
      </c>
      <c r="E20" s="131">
        <v>5</v>
      </c>
      <c r="F20" s="82"/>
      <c r="G20" s="51"/>
      <c r="H20" s="37"/>
      <c r="I20" s="51"/>
      <c r="J20" s="51"/>
      <c r="K20" s="38">
        <f t="shared" si="1"/>
        <v>0</v>
      </c>
      <c r="L20" s="39">
        <f t="shared" si="2"/>
        <v>0</v>
      </c>
      <c r="M20" s="37">
        <f t="shared" si="3"/>
        <v>0</v>
      </c>
      <c r="N20" s="37">
        <f t="shared" si="4"/>
        <v>0</v>
      </c>
      <c r="O20" s="37">
        <f t="shared" si="5"/>
        <v>0</v>
      </c>
      <c r="P20" s="38">
        <f t="shared" si="6"/>
        <v>0</v>
      </c>
    </row>
    <row r="21" spans="1:16" x14ac:dyDescent="0.2">
      <c r="A21" s="83">
        <v>7</v>
      </c>
      <c r="B21" s="116" t="s">
        <v>66</v>
      </c>
      <c r="C21" s="129" t="s">
        <v>212</v>
      </c>
      <c r="D21" s="130" t="s">
        <v>70</v>
      </c>
      <c r="E21" s="131">
        <v>1</v>
      </c>
      <c r="F21" s="82"/>
      <c r="G21" s="51"/>
      <c r="H21" s="37"/>
      <c r="I21" s="51"/>
      <c r="J21" s="51"/>
      <c r="K21" s="38">
        <f t="shared" si="1"/>
        <v>0</v>
      </c>
      <c r="L21" s="39">
        <f t="shared" si="2"/>
        <v>0</v>
      </c>
      <c r="M21" s="37">
        <f t="shared" si="3"/>
        <v>0</v>
      </c>
      <c r="N21" s="37">
        <f t="shared" si="4"/>
        <v>0</v>
      </c>
      <c r="O21" s="37">
        <f t="shared" si="5"/>
        <v>0</v>
      </c>
      <c r="P21" s="38">
        <f t="shared" si="6"/>
        <v>0</v>
      </c>
    </row>
    <row r="22" spans="1:16" x14ac:dyDescent="0.2">
      <c r="A22" s="83">
        <v>8</v>
      </c>
      <c r="B22" s="116" t="s">
        <v>66</v>
      </c>
      <c r="C22" s="129" t="s">
        <v>213</v>
      </c>
      <c r="D22" s="130" t="s">
        <v>70</v>
      </c>
      <c r="E22" s="131">
        <v>1</v>
      </c>
      <c r="F22" s="82"/>
      <c r="G22" s="51"/>
      <c r="H22" s="37"/>
      <c r="I22" s="51"/>
      <c r="J22" s="51"/>
      <c r="K22" s="38">
        <f t="shared" si="1"/>
        <v>0</v>
      </c>
      <c r="L22" s="39">
        <f t="shared" si="2"/>
        <v>0</v>
      </c>
      <c r="M22" s="37">
        <f t="shared" si="3"/>
        <v>0</v>
      </c>
      <c r="N22" s="37">
        <f t="shared" si="4"/>
        <v>0</v>
      </c>
      <c r="O22" s="37">
        <f t="shared" si="5"/>
        <v>0</v>
      </c>
      <c r="P22" s="38">
        <f t="shared" si="6"/>
        <v>0</v>
      </c>
    </row>
    <row r="23" spans="1:16" x14ac:dyDescent="0.2">
      <c r="A23" s="83">
        <v>9</v>
      </c>
      <c r="B23" s="116" t="s">
        <v>66</v>
      </c>
      <c r="C23" s="129" t="s">
        <v>214</v>
      </c>
      <c r="D23" s="130" t="s">
        <v>70</v>
      </c>
      <c r="E23" s="131">
        <v>1</v>
      </c>
      <c r="F23" s="82"/>
      <c r="G23" s="51"/>
      <c r="H23" s="37"/>
      <c r="I23" s="51"/>
      <c r="J23" s="51"/>
      <c r="K23" s="38">
        <f t="shared" si="1"/>
        <v>0</v>
      </c>
      <c r="L23" s="39">
        <f t="shared" si="2"/>
        <v>0</v>
      </c>
      <c r="M23" s="37">
        <f t="shared" si="3"/>
        <v>0</v>
      </c>
      <c r="N23" s="37">
        <f t="shared" si="4"/>
        <v>0</v>
      </c>
      <c r="O23" s="37">
        <f t="shared" si="5"/>
        <v>0</v>
      </c>
      <c r="P23" s="38">
        <f t="shared" si="6"/>
        <v>0</v>
      </c>
    </row>
    <row r="24" spans="1:16" x14ac:dyDescent="0.2">
      <c r="A24" s="83">
        <v>10</v>
      </c>
      <c r="B24" s="116" t="s">
        <v>66</v>
      </c>
      <c r="C24" s="129" t="s">
        <v>215</v>
      </c>
      <c r="D24" s="130" t="s">
        <v>206</v>
      </c>
      <c r="E24" s="131">
        <v>7</v>
      </c>
      <c r="F24" s="82"/>
      <c r="G24" s="51"/>
      <c r="H24" s="37"/>
      <c r="I24" s="51"/>
      <c r="J24" s="51"/>
      <c r="K24" s="38">
        <f t="shared" si="1"/>
        <v>0</v>
      </c>
      <c r="L24" s="39">
        <f t="shared" si="2"/>
        <v>0</v>
      </c>
      <c r="M24" s="37">
        <f t="shared" si="3"/>
        <v>0</v>
      </c>
      <c r="N24" s="37">
        <f t="shared" si="4"/>
        <v>0</v>
      </c>
      <c r="O24" s="37">
        <f t="shared" si="5"/>
        <v>0</v>
      </c>
      <c r="P24" s="38">
        <f t="shared" si="6"/>
        <v>0</v>
      </c>
    </row>
    <row r="25" spans="1:16" x14ac:dyDescent="0.2">
      <c r="A25" s="83">
        <v>11</v>
      </c>
      <c r="B25" s="116" t="s">
        <v>66</v>
      </c>
      <c r="C25" s="129" t="s">
        <v>216</v>
      </c>
      <c r="D25" s="130" t="s">
        <v>206</v>
      </c>
      <c r="E25" s="131">
        <v>20</v>
      </c>
      <c r="F25" s="82"/>
      <c r="G25" s="51"/>
      <c r="H25" s="37"/>
      <c r="I25" s="51"/>
      <c r="J25" s="51"/>
      <c r="K25" s="38">
        <f t="shared" si="1"/>
        <v>0</v>
      </c>
      <c r="L25" s="39">
        <f t="shared" si="2"/>
        <v>0</v>
      </c>
      <c r="M25" s="37">
        <f t="shared" si="3"/>
        <v>0</v>
      </c>
      <c r="N25" s="37">
        <f t="shared" si="4"/>
        <v>0</v>
      </c>
      <c r="O25" s="37">
        <f t="shared" si="5"/>
        <v>0</v>
      </c>
      <c r="P25" s="38">
        <f t="shared" si="6"/>
        <v>0</v>
      </c>
    </row>
    <row r="26" spans="1:16" x14ac:dyDescent="0.2">
      <c r="A26" s="83">
        <v>12</v>
      </c>
      <c r="B26" s="116" t="s">
        <v>66</v>
      </c>
      <c r="C26" s="129" t="s">
        <v>217</v>
      </c>
      <c r="D26" s="130" t="s">
        <v>70</v>
      </c>
      <c r="E26" s="131">
        <v>20</v>
      </c>
      <c r="F26" s="82"/>
      <c r="G26" s="51"/>
      <c r="H26" s="37"/>
      <c r="I26" s="51"/>
      <c r="J26" s="51"/>
      <c r="K26" s="38">
        <f t="shared" si="1"/>
        <v>0</v>
      </c>
      <c r="L26" s="39">
        <f t="shared" si="2"/>
        <v>0</v>
      </c>
      <c r="M26" s="37">
        <f t="shared" si="3"/>
        <v>0</v>
      </c>
      <c r="N26" s="37">
        <f t="shared" si="4"/>
        <v>0</v>
      </c>
      <c r="O26" s="37">
        <f t="shared" si="5"/>
        <v>0</v>
      </c>
      <c r="P26" s="38">
        <f t="shared" si="6"/>
        <v>0</v>
      </c>
    </row>
    <row r="27" spans="1:16" x14ac:dyDescent="0.2">
      <c r="A27" s="83">
        <v>13</v>
      </c>
      <c r="B27" s="116" t="s">
        <v>66</v>
      </c>
      <c r="C27" s="129" t="s">
        <v>218</v>
      </c>
      <c r="D27" s="130" t="s">
        <v>70</v>
      </c>
      <c r="E27" s="131">
        <v>2</v>
      </c>
      <c r="F27" s="82"/>
      <c r="G27" s="51"/>
      <c r="H27" s="37"/>
      <c r="I27" s="51"/>
      <c r="J27" s="51"/>
      <c r="K27" s="38">
        <f t="shared" si="1"/>
        <v>0</v>
      </c>
      <c r="L27" s="39">
        <f t="shared" si="2"/>
        <v>0</v>
      </c>
      <c r="M27" s="37">
        <f t="shared" si="3"/>
        <v>0</v>
      </c>
      <c r="N27" s="37">
        <f t="shared" si="4"/>
        <v>0</v>
      </c>
      <c r="O27" s="37">
        <f t="shared" si="5"/>
        <v>0</v>
      </c>
      <c r="P27" s="38">
        <f t="shared" si="6"/>
        <v>0</v>
      </c>
    </row>
    <row r="28" spans="1:16" x14ac:dyDescent="0.2">
      <c r="A28" s="83">
        <v>14</v>
      </c>
      <c r="B28" s="116" t="s">
        <v>66</v>
      </c>
      <c r="C28" s="129" t="s">
        <v>219</v>
      </c>
      <c r="D28" s="130" t="s">
        <v>206</v>
      </c>
      <c r="E28" s="131">
        <v>75</v>
      </c>
      <c r="F28" s="82"/>
      <c r="G28" s="51"/>
      <c r="H28" s="37"/>
      <c r="I28" s="51"/>
      <c r="J28" s="51"/>
      <c r="K28" s="38">
        <f t="shared" si="1"/>
        <v>0</v>
      </c>
      <c r="L28" s="39">
        <f t="shared" si="2"/>
        <v>0</v>
      </c>
      <c r="M28" s="37">
        <f t="shared" si="3"/>
        <v>0</v>
      </c>
      <c r="N28" s="37">
        <f t="shared" si="4"/>
        <v>0</v>
      </c>
      <c r="O28" s="37">
        <f t="shared" si="5"/>
        <v>0</v>
      </c>
      <c r="P28" s="38">
        <f t="shared" si="6"/>
        <v>0</v>
      </c>
    </row>
    <row r="29" spans="1:16" x14ac:dyDescent="0.2">
      <c r="A29" s="83">
        <v>15</v>
      </c>
      <c r="B29" s="116" t="s">
        <v>66</v>
      </c>
      <c r="C29" s="129" t="s">
        <v>220</v>
      </c>
      <c r="D29" s="130" t="s">
        <v>70</v>
      </c>
      <c r="E29" s="131">
        <v>70</v>
      </c>
      <c r="F29" s="82"/>
      <c r="G29" s="51"/>
      <c r="H29" s="37"/>
      <c r="I29" s="51"/>
      <c r="J29" s="51"/>
      <c r="K29" s="38">
        <f t="shared" si="1"/>
        <v>0</v>
      </c>
      <c r="L29" s="39">
        <f t="shared" si="2"/>
        <v>0</v>
      </c>
      <c r="M29" s="37">
        <f t="shared" si="3"/>
        <v>0</v>
      </c>
      <c r="N29" s="37">
        <f t="shared" si="4"/>
        <v>0</v>
      </c>
      <c r="O29" s="37">
        <f t="shared" si="5"/>
        <v>0</v>
      </c>
      <c r="P29" s="38">
        <f t="shared" si="6"/>
        <v>0</v>
      </c>
    </row>
    <row r="30" spans="1:16" x14ac:dyDescent="0.2">
      <c r="A30" s="83">
        <v>16</v>
      </c>
      <c r="B30" s="116" t="s">
        <v>66</v>
      </c>
      <c r="C30" s="129" t="s">
        <v>221</v>
      </c>
      <c r="D30" s="130" t="s">
        <v>70</v>
      </c>
      <c r="E30" s="131">
        <v>2</v>
      </c>
      <c r="F30" s="82"/>
      <c r="G30" s="51"/>
      <c r="H30" s="37"/>
      <c r="I30" s="51"/>
      <c r="J30" s="51"/>
      <c r="K30" s="38">
        <f t="shared" si="1"/>
        <v>0</v>
      </c>
      <c r="L30" s="39">
        <f t="shared" si="2"/>
        <v>0</v>
      </c>
      <c r="M30" s="37">
        <f t="shared" si="3"/>
        <v>0</v>
      </c>
      <c r="N30" s="37">
        <f t="shared" si="4"/>
        <v>0</v>
      </c>
      <c r="O30" s="37">
        <f t="shared" si="5"/>
        <v>0</v>
      </c>
      <c r="P30" s="38">
        <f t="shared" si="6"/>
        <v>0</v>
      </c>
    </row>
    <row r="31" spans="1:16" x14ac:dyDescent="0.2">
      <c r="A31" s="83">
        <v>17</v>
      </c>
      <c r="B31" s="116" t="s">
        <v>66</v>
      </c>
      <c r="C31" s="129" t="s">
        <v>222</v>
      </c>
      <c r="D31" s="130" t="s">
        <v>72</v>
      </c>
      <c r="E31" s="131">
        <v>1</v>
      </c>
      <c r="F31" s="82"/>
      <c r="G31" s="51"/>
      <c r="H31" s="37"/>
      <c r="I31" s="51"/>
      <c r="J31" s="51"/>
      <c r="K31" s="38">
        <f t="shared" si="1"/>
        <v>0</v>
      </c>
      <c r="L31" s="39">
        <f t="shared" si="2"/>
        <v>0</v>
      </c>
      <c r="M31" s="37">
        <f t="shared" si="3"/>
        <v>0</v>
      </c>
      <c r="N31" s="37">
        <f t="shared" si="4"/>
        <v>0</v>
      </c>
      <c r="O31" s="37">
        <f t="shared" si="5"/>
        <v>0</v>
      </c>
      <c r="P31" s="38">
        <f t="shared" si="6"/>
        <v>0</v>
      </c>
    </row>
    <row r="32" spans="1:16" x14ac:dyDescent="0.2">
      <c r="A32" s="83">
        <v>18</v>
      </c>
      <c r="B32" s="116" t="s">
        <v>66</v>
      </c>
      <c r="C32" s="129" t="s">
        <v>223</v>
      </c>
      <c r="D32" s="130" t="s">
        <v>206</v>
      </c>
      <c r="E32" s="131">
        <v>20</v>
      </c>
      <c r="F32" s="82"/>
      <c r="G32" s="51"/>
      <c r="H32" s="37"/>
      <c r="I32" s="51"/>
      <c r="J32" s="51"/>
      <c r="K32" s="38">
        <f t="shared" si="1"/>
        <v>0</v>
      </c>
      <c r="L32" s="39">
        <f t="shared" si="2"/>
        <v>0</v>
      </c>
      <c r="M32" s="37">
        <f t="shared" si="3"/>
        <v>0</v>
      </c>
      <c r="N32" s="37">
        <f t="shared" si="4"/>
        <v>0</v>
      </c>
      <c r="O32" s="37">
        <f t="shared" si="5"/>
        <v>0</v>
      </c>
      <c r="P32" s="38">
        <f t="shared" si="6"/>
        <v>0</v>
      </c>
    </row>
    <row r="33" spans="1:16" x14ac:dyDescent="0.2">
      <c r="A33" s="83">
        <v>19</v>
      </c>
      <c r="B33" s="116" t="s">
        <v>66</v>
      </c>
      <c r="C33" s="129" t="s">
        <v>224</v>
      </c>
      <c r="D33" s="130" t="s">
        <v>206</v>
      </c>
      <c r="E33" s="131">
        <v>20</v>
      </c>
      <c r="F33" s="82"/>
      <c r="G33" s="51"/>
      <c r="H33" s="37"/>
      <c r="I33" s="51"/>
      <c r="J33" s="51"/>
      <c r="K33" s="38">
        <f t="shared" si="1"/>
        <v>0</v>
      </c>
      <c r="L33" s="39">
        <f t="shared" si="2"/>
        <v>0</v>
      </c>
      <c r="M33" s="37">
        <f t="shared" si="3"/>
        <v>0</v>
      </c>
      <c r="N33" s="37">
        <f t="shared" si="4"/>
        <v>0</v>
      </c>
      <c r="O33" s="37">
        <f t="shared" si="5"/>
        <v>0</v>
      </c>
      <c r="P33" s="38">
        <f t="shared" si="6"/>
        <v>0</v>
      </c>
    </row>
    <row r="34" spans="1:16" x14ac:dyDescent="0.2">
      <c r="A34" s="83">
        <v>20</v>
      </c>
      <c r="B34" s="116" t="s">
        <v>66</v>
      </c>
      <c r="C34" s="129" t="s">
        <v>225</v>
      </c>
      <c r="D34" s="130" t="s">
        <v>72</v>
      </c>
      <c r="E34" s="131">
        <v>1</v>
      </c>
      <c r="F34" s="82"/>
      <c r="G34" s="51"/>
      <c r="H34" s="37"/>
      <c r="I34" s="51"/>
      <c r="J34" s="51"/>
      <c r="K34" s="38">
        <f t="shared" si="1"/>
        <v>0</v>
      </c>
      <c r="L34" s="39">
        <f t="shared" si="2"/>
        <v>0</v>
      </c>
      <c r="M34" s="37">
        <f t="shared" si="3"/>
        <v>0</v>
      </c>
      <c r="N34" s="37">
        <f t="shared" si="4"/>
        <v>0</v>
      </c>
      <c r="O34" s="37">
        <f t="shared" si="5"/>
        <v>0</v>
      </c>
      <c r="P34" s="38">
        <f t="shared" si="6"/>
        <v>0</v>
      </c>
    </row>
    <row r="35" spans="1:16" x14ac:dyDescent="0.2">
      <c r="A35" s="83">
        <v>21</v>
      </c>
      <c r="B35" s="116" t="s">
        <v>66</v>
      </c>
      <c r="C35" s="129" t="s">
        <v>226</v>
      </c>
      <c r="D35" s="130" t="s">
        <v>72</v>
      </c>
      <c r="E35" s="131">
        <v>1</v>
      </c>
      <c r="F35" s="82"/>
      <c r="G35" s="51"/>
      <c r="H35" s="37"/>
      <c r="I35" s="51"/>
      <c r="J35" s="51"/>
      <c r="K35" s="38">
        <f t="shared" si="1"/>
        <v>0</v>
      </c>
      <c r="L35" s="39">
        <f t="shared" si="2"/>
        <v>0</v>
      </c>
      <c r="M35" s="37">
        <f t="shared" si="3"/>
        <v>0</v>
      </c>
      <c r="N35" s="37">
        <f t="shared" si="4"/>
        <v>0</v>
      </c>
      <c r="O35" s="37">
        <f t="shared" si="5"/>
        <v>0</v>
      </c>
      <c r="P35" s="38">
        <f t="shared" si="6"/>
        <v>0</v>
      </c>
    </row>
    <row r="36" spans="1:16" x14ac:dyDescent="0.2">
      <c r="A36" s="83">
        <v>22</v>
      </c>
      <c r="B36" s="116" t="s">
        <v>66</v>
      </c>
      <c r="C36" s="129" t="s">
        <v>227</v>
      </c>
      <c r="D36" s="130" t="s">
        <v>70</v>
      </c>
      <c r="E36" s="131">
        <v>1</v>
      </c>
      <c r="F36" s="82"/>
      <c r="G36" s="51"/>
      <c r="H36" s="37"/>
      <c r="I36" s="51"/>
      <c r="J36" s="51"/>
      <c r="K36" s="38">
        <f t="shared" si="1"/>
        <v>0</v>
      </c>
      <c r="L36" s="39">
        <f t="shared" si="2"/>
        <v>0</v>
      </c>
      <c r="M36" s="37">
        <f t="shared" si="3"/>
        <v>0</v>
      </c>
      <c r="N36" s="37">
        <f t="shared" si="4"/>
        <v>0</v>
      </c>
      <c r="O36" s="37">
        <f t="shared" si="5"/>
        <v>0</v>
      </c>
      <c r="P36" s="38">
        <f t="shared" si="6"/>
        <v>0</v>
      </c>
    </row>
    <row r="37" spans="1:16" x14ac:dyDescent="0.2">
      <c r="A37" s="83">
        <v>23</v>
      </c>
      <c r="B37" s="116" t="s">
        <v>66</v>
      </c>
      <c r="C37" s="129" t="s">
        <v>228</v>
      </c>
      <c r="D37" s="130" t="s">
        <v>229</v>
      </c>
      <c r="E37" s="131">
        <v>8</v>
      </c>
      <c r="F37" s="82"/>
      <c r="G37" s="51"/>
      <c r="H37" s="37"/>
      <c r="I37" s="51"/>
      <c r="J37" s="51"/>
      <c r="K37" s="38">
        <f t="shared" si="1"/>
        <v>0</v>
      </c>
      <c r="L37" s="39">
        <f t="shared" si="2"/>
        <v>0</v>
      </c>
      <c r="M37" s="37">
        <f t="shared" si="3"/>
        <v>0</v>
      </c>
      <c r="N37" s="37">
        <f t="shared" si="4"/>
        <v>0</v>
      </c>
      <c r="O37" s="37">
        <f t="shared" si="5"/>
        <v>0</v>
      </c>
      <c r="P37" s="38">
        <f t="shared" si="6"/>
        <v>0</v>
      </c>
    </row>
    <row r="38" spans="1:16" ht="12" thickBot="1" x14ac:dyDescent="0.25">
      <c r="A38" s="220" t="s">
        <v>86</v>
      </c>
      <c r="B38" s="202"/>
      <c r="C38" s="202"/>
      <c r="D38" s="202"/>
      <c r="E38" s="202"/>
      <c r="F38" s="203"/>
      <c r="G38" s="203"/>
      <c r="H38" s="203"/>
      <c r="I38" s="203"/>
      <c r="J38" s="203"/>
      <c r="K38" s="204"/>
      <c r="L38" s="54">
        <f>SUM(L14:L37)</f>
        <v>0</v>
      </c>
      <c r="M38" s="55">
        <f>SUM(M14:M37)</f>
        <v>0</v>
      </c>
      <c r="N38" s="55">
        <f>SUM(N14:N37)</f>
        <v>0</v>
      </c>
      <c r="O38" s="55">
        <f>SUM(O14:O37)</f>
        <v>0</v>
      </c>
      <c r="P38" s="56">
        <f>SUM(P14:P37)</f>
        <v>0</v>
      </c>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 t="s">
        <v>20</v>
      </c>
      <c r="B41" s="12"/>
      <c r="C41" s="200">
        <f>'Kops a'!C30:H30</f>
        <v>0</v>
      </c>
      <c r="D41" s="200"/>
      <c r="E41" s="200"/>
      <c r="F41" s="200"/>
      <c r="G41" s="200"/>
      <c r="H41" s="200"/>
      <c r="I41" s="12"/>
      <c r="J41" s="12"/>
      <c r="K41" s="12"/>
      <c r="L41" s="12"/>
      <c r="M41" s="12"/>
      <c r="N41" s="12"/>
      <c r="O41" s="12"/>
      <c r="P41" s="12"/>
    </row>
    <row r="42" spans="1:16" x14ac:dyDescent="0.2">
      <c r="A42" s="12"/>
      <c r="B42" s="12"/>
      <c r="C42" s="152" t="s">
        <v>21</v>
      </c>
      <c r="D42" s="152"/>
      <c r="E42" s="152"/>
      <c r="F42" s="152"/>
      <c r="G42" s="152"/>
      <c r="H42" s="15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68" t="str">
        <f>'Kops a'!A33</f>
        <v>Tāme sastādīta 20__. gada __. _________</v>
      </c>
      <c r="B44" s="69"/>
      <c r="C44" s="69"/>
      <c r="D44" s="69"/>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row r="46" spans="1:16" x14ac:dyDescent="0.2">
      <c r="A46" s="1" t="s">
        <v>50</v>
      </c>
      <c r="B46" s="12"/>
      <c r="C46" s="200">
        <f>'Kops a'!C35:H35</f>
        <v>0</v>
      </c>
      <c r="D46" s="200"/>
      <c r="E46" s="200"/>
      <c r="F46" s="200"/>
      <c r="G46" s="200"/>
      <c r="H46" s="200"/>
      <c r="I46" s="12"/>
      <c r="J46" s="12"/>
      <c r="K46" s="12"/>
      <c r="L46" s="12"/>
      <c r="M46" s="12"/>
      <c r="N46" s="12"/>
      <c r="O46" s="12"/>
      <c r="P46" s="12"/>
    </row>
    <row r="47" spans="1:16" x14ac:dyDescent="0.2">
      <c r="A47" s="12"/>
      <c r="B47" s="12"/>
      <c r="C47" s="152" t="s">
        <v>21</v>
      </c>
      <c r="D47" s="152"/>
      <c r="E47" s="152"/>
      <c r="F47" s="152"/>
      <c r="G47" s="152"/>
      <c r="H47" s="152"/>
      <c r="I47" s="12"/>
      <c r="J47" s="12"/>
      <c r="K47" s="12"/>
      <c r="L47" s="12"/>
      <c r="M47" s="12"/>
      <c r="N47" s="12"/>
      <c r="O47" s="12"/>
      <c r="P47" s="12"/>
    </row>
    <row r="48" spans="1:16" x14ac:dyDescent="0.2">
      <c r="A48" s="12"/>
      <c r="B48" s="12"/>
      <c r="C48" s="12"/>
      <c r="D48" s="12"/>
      <c r="E48" s="12"/>
      <c r="F48" s="12"/>
      <c r="G48" s="12"/>
      <c r="H48" s="12"/>
      <c r="I48" s="12"/>
      <c r="J48" s="12"/>
      <c r="K48" s="12"/>
      <c r="L48" s="12"/>
      <c r="M48" s="12"/>
      <c r="N48" s="12"/>
      <c r="O48" s="12"/>
      <c r="P48" s="12"/>
    </row>
    <row r="49" spans="1:16" x14ac:dyDescent="0.2">
      <c r="A49" s="68" t="s">
        <v>87</v>
      </c>
      <c r="B49" s="69"/>
      <c r="C49" s="73">
        <f>'Kops a'!C38</f>
        <v>0</v>
      </c>
      <c r="D49" s="40"/>
      <c r="E49" s="12"/>
      <c r="F49" s="12"/>
      <c r="G49" s="12"/>
      <c r="H49" s="12"/>
      <c r="I49" s="12"/>
      <c r="J49" s="12"/>
      <c r="K49" s="12"/>
      <c r="L49" s="12"/>
      <c r="M49" s="12"/>
      <c r="N49" s="12"/>
      <c r="O49" s="12"/>
      <c r="P49" s="12"/>
    </row>
    <row r="50" spans="1:16" x14ac:dyDescent="0.2">
      <c r="A50" s="12"/>
      <c r="B50" s="12"/>
      <c r="C50" s="12"/>
      <c r="D50" s="12"/>
      <c r="E50" s="12"/>
      <c r="F50" s="12"/>
      <c r="G50" s="12"/>
      <c r="H50" s="12"/>
      <c r="I50" s="12"/>
      <c r="J50" s="12"/>
      <c r="K50" s="12"/>
      <c r="L50" s="12"/>
      <c r="M50" s="12"/>
      <c r="N50" s="12"/>
      <c r="O50" s="12"/>
      <c r="P50" s="12"/>
    </row>
    <row r="51" spans="1:16" ht="13.5" x14ac:dyDescent="0.2">
      <c r="B51" s="76" t="s">
        <v>88</v>
      </c>
    </row>
    <row r="52" spans="1:16" ht="12" x14ac:dyDescent="0.2">
      <c r="B52" s="77" t="s">
        <v>89</v>
      </c>
    </row>
    <row r="53" spans="1:16" ht="12" x14ac:dyDescent="0.2">
      <c r="B53" s="77" t="s">
        <v>90</v>
      </c>
    </row>
  </sheetData>
  <mergeCells count="22">
    <mergeCell ref="C2:I2"/>
    <mergeCell ref="C3:I3"/>
    <mergeCell ref="D5:L5"/>
    <mergeCell ref="D6:L6"/>
    <mergeCell ref="D7:L7"/>
    <mergeCell ref="N9:O9"/>
    <mergeCell ref="A12:A13"/>
    <mergeCell ref="B12:B13"/>
    <mergeCell ref="C12:C13"/>
    <mergeCell ref="D12:D13"/>
    <mergeCell ref="E12:E13"/>
    <mergeCell ref="L12:P12"/>
    <mergeCell ref="C47:H47"/>
    <mergeCell ref="C4:I4"/>
    <mergeCell ref="F12:K12"/>
    <mergeCell ref="A9:F9"/>
    <mergeCell ref="J9:M9"/>
    <mergeCell ref="D8:L8"/>
    <mergeCell ref="A38:K38"/>
    <mergeCell ref="C41:H41"/>
    <mergeCell ref="C42:H42"/>
    <mergeCell ref="C46:H46"/>
  </mergeCells>
  <conditionalFormatting sqref="I15:J37 F15:G37">
    <cfRule type="cellIs" dxfId="17" priority="27" operator="equal">
      <formula>0</formula>
    </cfRule>
  </conditionalFormatting>
  <conditionalFormatting sqref="N9:O9 H14:H37 K14:P37">
    <cfRule type="cellIs" dxfId="16" priority="26" operator="equal">
      <formula>0</formula>
    </cfRule>
  </conditionalFormatting>
  <conditionalFormatting sqref="A9:F9">
    <cfRule type="containsText" dxfId="15"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4" priority="23" operator="equal">
      <formula>0</formula>
    </cfRule>
  </conditionalFormatting>
  <conditionalFormatting sqref="O10">
    <cfRule type="cellIs" dxfId="13" priority="22" operator="equal">
      <formula>"20__. gada __. _________"</formula>
    </cfRule>
  </conditionalFormatting>
  <conditionalFormatting sqref="A38:K38">
    <cfRule type="containsText" dxfId="12" priority="21" operator="containsText" text="Tiešās izmaksas kopā, t. sk. darba devēja sociālais nodoklis __.__% ">
      <formula>NOT(ISERROR(SEARCH("Tiešās izmaksas kopā, t. sk. darba devēja sociālais nodoklis __.__% ",A38)))</formula>
    </cfRule>
  </conditionalFormatting>
  <conditionalFormatting sqref="L38:P38">
    <cfRule type="cellIs" dxfId="11" priority="16" operator="equal">
      <formula>0</formula>
    </cfRule>
  </conditionalFormatting>
  <conditionalFormatting sqref="C4:I4">
    <cfRule type="cellIs" dxfId="10" priority="15" operator="equal">
      <formula>0</formula>
    </cfRule>
  </conditionalFormatting>
  <conditionalFormatting sqref="D5:L8">
    <cfRule type="cellIs" dxfId="9" priority="11" operator="equal">
      <formula>0</formula>
    </cfRule>
  </conditionalFormatting>
  <conditionalFormatting sqref="F14:G14">
    <cfRule type="cellIs" dxfId="8" priority="10" operator="equal">
      <formula>0</formula>
    </cfRule>
  </conditionalFormatting>
  <conditionalFormatting sqref="I14:J14">
    <cfRule type="cellIs" dxfId="7" priority="8" operator="equal">
      <formula>0</formula>
    </cfRule>
  </conditionalFormatting>
  <conditionalFormatting sqref="P10">
    <cfRule type="cellIs" dxfId="6" priority="7" operator="equal">
      <formula>"20__. gada __. _________"</formula>
    </cfRule>
  </conditionalFormatting>
  <conditionalFormatting sqref="C46:H46">
    <cfRule type="cellIs" dxfId="5" priority="4" operator="equal">
      <formula>0</formula>
    </cfRule>
  </conditionalFormatting>
  <conditionalFormatting sqref="C41:H41">
    <cfRule type="cellIs" dxfId="4" priority="3" operator="equal">
      <formula>0</formula>
    </cfRule>
  </conditionalFormatting>
  <conditionalFormatting sqref="C46:H46 C49 C41:H41">
    <cfRule type="cellIs" dxfId="3" priority="2" operator="equal">
      <formula>0</formula>
    </cfRule>
  </conditionalFormatting>
  <conditionalFormatting sqref="D1">
    <cfRule type="cellIs" dxfId="2"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36249DFF-DD18-40B1-AB61-D280DA74812E}">
            <xm:f>NOT(ISERROR(SEARCH("Tāme sastādīta ____. gada ___. ______________",A44)))</xm:f>
            <xm:f>"Tāme sastādīta ____. gada ___. ______________"</xm:f>
            <x14:dxf>
              <font>
                <color auto="1"/>
              </font>
              <fill>
                <patternFill>
                  <bgColor rgb="FFC6EFCE"/>
                </patternFill>
              </fill>
            </x14:dxf>
          </x14:cfRule>
          <xm:sqref>A44</xm:sqref>
        </x14:conditionalFormatting>
        <x14:conditionalFormatting xmlns:xm="http://schemas.microsoft.com/office/excel/2006/main">
          <x14:cfRule type="containsText" priority="5" operator="containsText" id="{708D048F-4463-4EB3-AF79-B8653AFFB42B}">
            <xm:f>NOT(ISERROR(SEARCH("Sertifikāta Nr. _________________________________",A49)))</xm:f>
            <xm:f>"Sertifikāta Nr. _________________________________"</xm:f>
            <x14:dxf>
              <font>
                <color auto="1"/>
              </font>
              <fill>
                <patternFill>
                  <bgColor rgb="FFC6EFCE"/>
                </patternFill>
              </fill>
            </x14:dxf>
          </x14:cfRule>
          <xm:sqref>A49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8</vt:i4>
      </vt:variant>
    </vt:vector>
  </HeadingPairs>
  <TitlesOfParts>
    <vt:vector size="8" baseType="lpstr">
      <vt:lpstr>Kopt a</vt:lpstr>
      <vt:lpstr>Kops a</vt:lpstr>
      <vt:lpstr>1a</vt:lpstr>
      <vt:lpstr>2a</vt:lpstr>
      <vt:lpstr>3a</vt:lpstr>
      <vt:lpstr>4a</vt:lpstr>
      <vt:lpstr>5a</vt:lpstr>
      <vt:lpstr>6a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Armands Ūbelis</dc:creator>
  <cp:keywords/>
  <dc:description/>
  <cp:lastModifiedBy>Prezenta</cp:lastModifiedBy>
  <cp:revision/>
  <dcterms:created xsi:type="dcterms:W3CDTF">2019-03-11T11:42:22Z</dcterms:created>
  <dcterms:modified xsi:type="dcterms:W3CDTF">2021-03-30T11:12:02Z</dcterms:modified>
  <cp:category/>
  <cp:contentStatus/>
</cp:coreProperties>
</file>