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192.168.2.20\docs\Pagaidu dokumenti\Renovācija_iepirkums\Altum_iepirkumi\64_Krumu_38\"/>
    </mc:Choice>
  </mc:AlternateContent>
  <xr:revisionPtr revIDLastSave="0" documentId="13_ncr:1_{0B66BF00-90E3-4038-A20E-8030E371E5B2}" xr6:coauthVersionLast="45" xr6:coauthVersionMax="45" xr10:uidLastSave="{00000000-0000-0000-0000-000000000000}"/>
  <bookViews>
    <workbookView xWindow="10875" yWindow="255" windowWidth="17700" windowHeight="15345" tabRatio="846" activeTab="12" xr2:uid="{00000000-000D-0000-FFFF-FFFF00000000}"/>
  </bookViews>
  <sheets>
    <sheet name="Kopt a" sheetId="1" r:id="rId1"/>
    <sheet name="Kops a" sheetId="2" r:id="rId2"/>
    <sheet name="1a" sheetId="3" r:id="rId3"/>
    <sheet name="2a" sheetId="4" r:id="rId4"/>
    <sheet name="3a" sheetId="5" r:id="rId5"/>
    <sheet name="4a" sheetId="6" r:id="rId6"/>
    <sheet name="5a" sheetId="7" r:id="rId7"/>
    <sheet name="6a" sheetId="8" r:id="rId8"/>
    <sheet name="7a" sheetId="9" r:id="rId9"/>
    <sheet name="8a" sheetId="10" r:id="rId10"/>
    <sheet name="9a" sheetId="11" r:id="rId11"/>
    <sheet name="11a" sheetId="13" r:id="rId12"/>
    <sheet name="12a" sheetId="14" r:id="rId13"/>
    <sheet name="13a" sheetId="15" r:id="rId14"/>
    <sheet name="14a" sheetId="16" r:id="rId15"/>
    <sheet name="15a" sheetId="17" r:id="rId16"/>
  </sheets>
  <definedNames>
    <definedName name="_xlnm.Print_Area" localSheetId="1">'Kops a'!$A$1:$I$48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4" i="2" l="1"/>
  <c r="A16" i="13" l="1"/>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15" i="13"/>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16" i="10"/>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5" i="9"/>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5" i="8"/>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15" i="7"/>
  <c r="L15" i="13"/>
  <c r="N15" i="13"/>
  <c r="O15" i="13"/>
  <c r="L16" i="13"/>
  <c r="N16" i="13"/>
  <c r="O16" i="13"/>
  <c r="L17" i="13"/>
  <c r="N17" i="13"/>
  <c r="O17" i="13"/>
  <c r="L18" i="13"/>
  <c r="N18" i="13"/>
  <c r="O18" i="13"/>
  <c r="L19" i="13"/>
  <c r="N19" i="13"/>
  <c r="O19" i="13"/>
  <c r="L20" i="13"/>
  <c r="N20" i="13"/>
  <c r="O20" i="13"/>
  <c r="L21" i="13"/>
  <c r="N21" i="13"/>
  <c r="O21" i="13"/>
  <c r="L22" i="13"/>
  <c r="N22" i="13"/>
  <c r="O22" i="13"/>
  <c r="L23" i="13"/>
  <c r="N23" i="13"/>
  <c r="O23" i="13"/>
  <c r="L24" i="13"/>
  <c r="N24" i="13"/>
  <c r="O24" i="13"/>
  <c r="L25" i="13"/>
  <c r="N25" i="13"/>
  <c r="O25" i="13"/>
  <c r="L26" i="13"/>
  <c r="N26" i="13"/>
  <c r="O26" i="13"/>
  <c r="L27" i="13"/>
  <c r="N27" i="13"/>
  <c r="O27" i="13"/>
  <c r="L28" i="13"/>
  <c r="N28" i="13"/>
  <c r="O28" i="13"/>
  <c r="L29" i="13"/>
  <c r="N29" i="13"/>
  <c r="O29" i="13"/>
  <c r="L30" i="13"/>
  <c r="N30" i="13"/>
  <c r="O30" i="13"/>
  <c r="L31" i="13"/>
  <c r="N31" i="13"/>
  <c r="O31" i="13"/>
  <c r="L32" i="13"/>
  <c r="N32" i="13"/>
  <c r="O32" i="13"/>
  <c r="L33" i="13"/>
  <c r="N33" i="13"/>
  <c r="O33" i="13"/>
  <c r="L34" i="13"/>
  <c r="N34" i="13"/>
  <c r="O34" i="13"/>
  <c r="L35" i="13"/>
  <c r="N35" i="13"/>
  <c r="O35" i="13"/>
  <c r="L36" i="13"/>
  <c r="N36" i="13"/>
  <c r="O36" i="13"/>
  <c r="L37" i="13"/>
  <c r="N37" i="13"/>
  <c r="O37" i="13"/>
  <c r="L38" i="13"/>
  <c r="N38" i="13"/>
  <c r="O38" i="13"/>
  <c r="L39" i="13"/>
  <c r="N39" i="13"/>
  <c r="O39" i="13"/>
  <c r="L40" i="13"/>
  <c r="N40" i="13"/>
  <c r="O40" i="13"/>
  <c r="L41" i="13"/>
  <c r="N41" i="13"/>
  <c r="O41" i="13"/>
  <c r="L42" i="13"/>
  <c r="N42" i="13"/>
  <c r="O42" i="13"/>
  <c r="L43" i="13"/>
  <c r="N43" i="13"/>
  <c r="O43" i="13"/>
  <c r="L44" i="13"/>
  <c r="N44" i="13"/>
  <c r="O44" i="13"/>
  <c r="L45" i="13"/>
  <c r="N45" i="13"/>
  <c r="O45" i="13"/>
  <c r="L46" i="13"/>
  <c r="N46" i="13"/>
  <c r="O46" i="13"/>
  <c r="L47" i="13"/>
  <c r="N47" i="13"/>
  <c r="O47" i="13"/>
  <c r="L48" i="13"/>
  <c r="N48" i="13"/>
  <c r="O48" i="13"/>
  <c r="L49" i="13"/>
  <c r="N49" i="13"/>
  <c r="O49" i="13"/>
  <c r="L50" i="13"/>
  <c r="N50" i="13"/>
  <c r="O50" i="13"/>
  <c r="L51" i="13"/>
  <c r="N51" i="13"/>
  <c r="O51" i="13"/>
  <c r="L52" i="13"/>
  <c r="N52" i="13"/>
  <c r="O52" i="13"/>
  <c r="L53" i="13"/>
  <c r="N53" i="13"/>
  <c r="O53" i="13"/>
  <c r="L54" i="13"/>
  <c r="N54" i="13"/>
  <c r="O54" i="13"/>
  <c r="L55" i="13"/>
  <c r="N55" i="13"/>
  <c r="O55" i="13"/>
  <c r="L56" i="13"/>
  <c r="M56" i="13"/>
  <c r="N56" i="13"/>
  <c r="O56" i="13"/>
  <c r="L57" i="13"/>
  <c r="N57" i="13"/>
  <c r="O57" i="13"/>
  <c r="L58" i="13"/>
  <c r="N58" i="13"/>
  <c r="O58" i="13"/>
  <c r="L59" i="13"/>
  <c r="N59" i="13"/>
  <c r="O59" i="13"/>
  <c r="L60" i="13"/>
  <c r="N60" i="13"/>
  <c r="O60" i="13"/>
  <c r="L61" i="13"/>
  <c r="N61" i="13"/>
  <c r="O61" i="13"/>
  <c r="L62" i="13"/>
  <c r="N62" i="13"/>
  <c r="O62" i="13"/>
  <c r="L63" i="13"/>
  <c r="N63" i="13"/>
  <c r="O63" i="13"/>
  <c r="L64" i="13"/>
  <c r="N64" i="13"/>
  <c r="O64" i="13"/>
  <c r="L65" i="13"/>
  <c r="N65" i="13"/>
  <c r="O65" i="13"/>
  <c r="L66" i="13"/>
  <c r="N66" i="13"/>
  <c r="O66" i="13"/>
  <c r="L67" i="13"/>
  <c r="N67" i="13"/>
  <c r="O67" i="13"/>
  <c r="L68" i="13"/>
  <c r="N68" i="13"/>
  <c r="O68" i="13"/>
  <c r="L69" i="13"/>
  <c r="M69" i="13"/>
  <c r="P69" i="13" s="1"/>
  <c r="N69" i="13"/>
  <c r="O69" i="13"/>
  <c r="L70" i="13"/>
  <c r="M70" i="13"/>
  <c r="N70" i="13"/>
  <c r="O70" i="13"/>
  <c r="L71" i="13"/>
  <c r="N71" i="13"/>
  <c r="O71" i="13"/>
  <c r="O14" i="13"/>
  <c r="N14" i="13"/>
  <c r="L14" i="13"/>
  <c r="P70" i="13" l="1"/>
  <c r="P56" i="13"/>
  <c r="A16" i="2"/>
  <c r="A17" i="2" s="1"/>
  <c r="A18" i="2" s="1"/>
  <c r="A19" i="2" s="1"/>
  <c r="A20" i="2" s="1"/>
  <c r="A21" i="2" s="1"/>
  <c r="A22" i="2" s="1"/>
  <c r="A23" i="2" s="1"/>
  <c r="A25" i="2" s="1"/>
  <c r="A26" i="2" s="1"/>
  <c r="A27" i="2" s="1"/>
  <c r="A28" i="2" s="1"/>
  <c r="E21" i="5" l="1"/>
  <c r="E14" i="5"/>
  <c r="E64" i="4"/>
  <c r="E53" i="4" l="1"/>
  <c r="A183" i="11" l="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4"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176" i="11"/>
  <c r="A177" i="11"/>
  <c r="A178" i="11"/>
  <c r="A179" i="11"/>
  <c r="A180" i="11"/>
  <c r="A181" i="11"/>
  <c r="A182"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15" i="11"/>
  <c r="A15" i="5" l="1"/>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14" i="5"/>
  <c r="A14" i="3"/>
  <c r="E19" i="5"/>
  <c r="E16" i="5"/>
  <c r="E45" i="3"/>
  <c r="E39" i="3"/>
  <c r="O68" i="3" l="1"/>
  <c r="N68" i="3"/>
  <c r="L68" i="3"/>
  <c r="H68" i="3"/>
  <c r="K68" i="3" s="1"/>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15" i="3"/>
  <c r="A16" i="3"/>
  <c r="A17" i="3"/>
  <c r="A18" i="3"/>
  <c r="A19" i="3"/>
  <c r="A20" i="3"/>
  <c r="A21" i="3"/>
  <c r="A22" i="3"/>
  <c r="A23" i="3"/>
  <c r="A24" i="3"/>
  <c r="A25" i="3"/>
  <c r="A26" i="3"/>
  <c r="A14" i="4"/>
  <c r="A15" i="4"/>
  <c r="M68" i="3" l="1"/>
  <c r="P68" i="3" s="1"/>
  <c r="O22" i="4" l="1"/>
  <c r="N22" i="4"/>
  <c r="L22" i="4"/>
  <c r="H22" i="4"/>
  <c r="K22" i="4" s="1"/>
  <c r="M22" i="4" l="1"/>
  <c r="P22" i="4" s="1"/>
  <c r="H14" i="4" l="1"/>
  <c r="H15" i="4"/>
  <c r="H16" i="4"/>
  <c r="H17" i="4"/>
  <c r="H18" i="4"/>
  <c r="H19" i="4"/>
  <c r="H20" i="4"/>
  <c r="H21"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C19" i="1"/>
  <c r="C57" i="5" l="1"/>
  <c r="C54" i="5"/>
  <c r="C48" i="5"/>
  <c r="C31" i="6"/>
  <c r="C28" i="6"/>
  <c r="C22" i="6"/>
  <c r="C82" i="7"/>
  <c r="C79" i="7"/>
  <c r="C73" i="7"/>
  <c r="C116" i="8"/>
  <c r="C113" i="8"/>
  <c r="C107" i="8"/>
  <c r="C154" i="9"/>
  <c r="C151" i="9"/>
  <c r="C145" i="9"/>
  <c r="C81" i="10"/>
  <c r="C78" i="10"/>
  <c r="C72" i="10"/>
  <c r="C405" i="11"/>
  <c r="C402" i="11"/>
  <c r="C396" i="11"/>
  <c r="C84" i="13"/>
  <c r="C81" i="13"/>
  <c r="C75" i="13"/>
  <c r="C71" i="14"/>
  <c r="C68" i="14"/>
  <c r="C62" i="14"/>
  <c r="C52" i="15"/>
  <c r="C49" i="15"/>
  <c r="C43" i="15"/>
  <c r="C43" i="16"/>
  <c r="C40" i="16"/>
  <c r="C34" i="16"/>
  <c r="C70" i="17"/>
  <c r="C67" i="17"/>
  <c r="C61" i="17"/>
  <c r="C95" i="4"/>
  <c r="C92" i="4"/>
  <c r="C86" i="4"/>
  <c r="C83" i="3"/>
  <c r="C80" i="3"/>
  <c r="C74" i="3"/>
  <c r="A41" i="2"/>
  <c r="A51" i="5" s="1"/>
  <c r="P10" i="5" s="1"/>
  <c r="A77" i="3" l="1"/>
  <c r="P10" i="3" s="1"/>
  <c r="A37" i="16"/>
  <c r="P10" i="16" s="1"/>
  <c r="A65" i="14"/>
  <c r="P10" i="14" s="1"/>
  <c r="A75" i="10"/>
  <c r="P10" i="10" s="1"/>
  <c r="A110" i="8"/>
  <c r="P10" i="8" s="1"/>
  <c r="A25" i="6"/>
  <c r="P10" i="6" s="1"/>
  <c r="A89" i="4"/>
  <c r="P10" i="4" s="1"/>
  <c r="A64" i="17"/>
  <c r="P10" i="17" s="1"/>
  <c r="A46" i="15"/>
  <c r="P10" i="15" s="1"/>
  <c r="A78" i="13"/>
  <c r="P10" i="13" s="1"/>
  <c r="A399" i="11"/>
  <c r="P10" i="11" s="1"/>
  <c r="A148" i="9"/>
  <c r="P10" i="9" s="1"/>
  <c r="A76" i="7"/>
  <c r="P10" i="7" s="1"/>
  <c r="D9" i="2"/>
  <c r="D8" i="2"/>
  <c r="D7" i="2"/>
  <c r="D6" i="2"/>
  <c r="D7" i="17" l="1"/>
  <c r="D7" i="16"/>
  <c r="D7" i="15"/>
  <c r="D7" i="14"/>
  <c r="D7" i="13"/>
  <c r="D7" i="11"/>
  <c r="D7" i="10"/>
  <c r="D7" i="9"/>
  <c r="D7" i="8"/>
  <c r="D7" i="7"/>
  <c r="D7" i="6"/>
  <c r="D7" i="5"/>
  <c r="D7" i="4"/>
  <c r="D8" i="17"/>
  <c r="D8" i="16"/>
  <c r="D8" i="15"/>
  <c r="D8" i="14"/>
  <c r="D8" i="13"/>
  <c r="D8" i="11"/>
  <c r="D8" i="10"/>
  <c r="D8" i="9"/>
  <c r="D8" i="8"/>
  <c r="D8" i="7"/>
  <c r="D8" i="6"/>
  <c r="D8" i="5"/>
  <c r="D8" i="4"/>
  <c r="D5" i="17"/>
  <c r="D5" i="16"/>
  <c r="D5" i="15"/>
  <c r="D5" i="14"/>
  <c r="D5" i="13"/>
  <c r="D5" i="11"/>
  <c r="D5" i="10"/>
  <c r="D5" i="9"/>
  <c r="D5" i="8"/>
  <c r="D5" i="7"/>
  <c r="D5" i="6"/>
  <c r="D5" i="5"/>
  <c r="D5" i="4"/>
  <c r="D6" i="17"/>
  <c r="D6" i="15"/>
  <c r="D6" i="14"/>
  <c r="D6" i="13"/>
  <c r="D6" i="11"/>
  <c r="D6" i="10"/>
  <c r="D6" i="9"/>
  <c r="D6" i="8"/>
  <c r="D6" i="7"/>
  <c r="D6" i="6"/>
  <c r="D6" i="5"/>
  <c r="D6" i="4"/>
  <c r="D6" i="16"/>
  <c r="D6" i="3"/>
  <c r="D7" i="3"/>
  <c r="D5" i="3"/>
  <c r="D8" i="3"/>
  <c r="H15" i="6"/>
  <c r="H16" i="6"/>
  <c r="H17" i="6"/>
  <c r="H18" i="6"/>
  <c r="H15" i="7"/>
  <c r="H16" i="7"/>
  <c r="H18" i="7"/>
  <c r="H20" i="7"/>
  <c r="H22" i="7"/>
  <c r="H24" i="7"/>
  <c r="H25" i="7"/>
  <c r="H26" i="7"/>
  <c r="H27" i="7"/>
  <c r="H28" i="7"/>
  <c r="H29" i="7"/>
  <c r="H30" i="7"/>
  <c r="H31" i="7"/>
  <c r="H32" i="7"/>
  <c r="H34" i="7"/>
  <c r="H36" i="7"/>
  <c r="H38" i="7"/>
  <c r="H40" i="7"/>
  <c r="H41" i="7"/>
  <c r="H42" i="7"/>
  <c r="H43" i="7"/>
  <c r="H45" i="7"/>
  <c r="H46" i="7"/>
  <c r="H47" i="7"/>
  <c r="H48" i="7"/>
  <c r="H49" i="7"/>
  <c r="H50" i="7"/>
  <c r="H52" i="7"/>
  <c r="H53" i="7"/>
  <c r="H54" i="7"/>
  <c r="H56" i="7"/>
  <c r="H57" i="7"/>
  <c r="H58" i="7"/>
  <c r="H59" i="7"/>
  <c r="H60" i="7"/>
  <c r="H62" i="7"/>
  <c r="H64" i="7"/>
  <c r="H65" i="7"/>
  <c r="H66" i="7"/>
  <c r="H67" i="7"/>
  <c r="H68" i="7"/>
  <c r="H16" i="8"/>
  <c r="H18" i="8"/>
  <c r="H20" i="8"/>
  <c r="H22" i="8"/>
  <c r="H24" i="8"/>
  <c r="H26" i="8"/>
  <c r="H28" i="8"/>
  <c r="H30" i="8"/>
  <c r="H32" i="8"/>
  <c r="H34" i="8"/>
  <c r="H36" i="8"/>
  <c r="H38" i="8"/>
  <c r="H40" i="8"/>
  <c r="H42" i="8"/>
  <c r="H44" i="8"/>
  <c r="H48" i="8"/>
  <c r="H50" i="8"/>
  <c r="H52" i="8"/>
  <c r="H54" i="8"/>
  <c r="H56" i="8"/>
  <c r="H58" i="8"/>
  <c r="H60" i="8"/>
  <c r="H62" i="8"/>
  <c r="H64" i="8"/>
  <c r="H66" i="8"/>
  <c r="H68" i="8"/>
  <c r="H70" i="8"/>
  <c r="H72" i="8"/>
  <c r="H74" i="8"/>
  <c r="H76" i="8"/>
  <c r="H78" i="8"/>
  <c r="H80" i="8"/>
  <c r="H82" i="8"/>
  <c r="H84" i="8"/>
  <c r="H88" i="8"/>
  <c r="H90" i="8"/>
  <c r="H92" i="8"/>
  <c r="H94" i="8"/>
  <c r="H96" i="8"/>
  <c r="H98" i="8"/>
  <c r="H100" i="8"/>
  <c r="H16" i="9"/>
  <c r="H18" i="9"/>
  <c r="H20" i="9"/>
  <c r="H22" i="9"/>
  <c r="H24" i="9"/>
  <c r="H26" i="9"/>
  <c r="H28" i="9"/>
  <c r="H30" i="9"/>
  <c r="H34" i="9"/>
  <c r="H36" i="9"/>
  <c r="H38" i="9"/>
  <c r="H40" i="9"/>
  <c r="H42" i="9"/>
  <c r="H44" i="9"/>
  <c r="H46" i="9"/>
  <c r="H48" i="9"/>
  <c r="H50" i="9"/>
  <c r="H52" i="9"/>
  <c r="H54" i="9"/>
  <c r="H56" i="9"/>
  <c r="H58" i="9"/>
  <c r="H60" i="9"/>
  <c r="H62" i="9"/>
  <c r="H64" i="9"/>
  <c r="H66" i="9"/>
  <c r="H68" i="9"/>
  <c r="H70" i="9"/>
  <c r="H74" i="9"/>
  <c r="H76" i="9"/>
  <c r="H78" i="9"/>
  <c r="H80" i="9"/>
  <c r="H82" i="9"/>
  <c r="H84" i="9"/>
  <c r="H86" i="9"/>
  <c r="H88" i="9"/>
  <c r="H90" i="9"/>
  <c r="H92" i="9"/>
  <c r="H94" i="9"/>
  <c r="H96" i="9"/>
  <c r="H98" i="9"/>
  <c r="H100" i="9"/>
  <c r="H102" i="9"/>
  <c r="H104" i="9"/>
  <c r="H106" i="9"/>
  <c r="H110" i="9"/>
  <c r="H112" i="9"/>
  <c r="H114" i="9"/>
  <c r="H116" i="9"/>
  <c r="H118" i="9"/>
  <c r="H120" i="9"/>
  <c r="H122" i="9"/>
  <c r="H124" i="9"/>
  <c r="H126" i="9"/>
  <c r="H128" i="9"/>
  <c r="H130" i="9"/>
  <c r="H132" i="9"/>
  <c r="H134" i="9"/>
  <c r="H136" i="9"/>
  <c r="H138" i="9"/>
  <c r="H140" i="9"/>
  <c r="H16" i="10"/>
  <c r="H18" i="10"/>
  <c r="H20" i="10"/>
  <c r="H22" i="10"/>
  <c r="H24" i="10"/>
  <c r="H28" i="10"/>
  <c r="H32" i="10"/>
  <c r="H36" i="10"/>
  <c r="H40" i="10"/>
  <c r="H44" i="10"/>
  <c r="H48" i="10"/>
  <c r="H52" i="10"/>
  <c r="H56" i="10"/>
  <c r="H60" i="10"/>
  <c r="H64" i="10"/>
  <c r="H68" i="10"/>
  <c r="H16" i="11"/>
  <c r="H18" i="11"/>
  <c r="H20" i="11"/>
  <c r="H22" i="11"/>
  <c r="H24" i="11"/>
  <c r="H26" i="11"/>
  <c r="H28" i="11"/>
  <c r="H30" i="11"/>
  <c r="H32" i="11"/>
  <c r="H34" i="11"/>
  <c r="H36" i="11"/>
  <c r="H38" i="11"/>
  <c r="H40" i="11"/>
  <c r="H42" i="11"/>
  <c r="H44" i="11"/>
  <c r="H46" i="11"/>
  <c r="H48" i="11"/>
  <c r="H50" i="11"/>
  <c r="H52" i="11"/>
  <c r="H54" i="11"/>
  <c r="H56" i="11"/>
  <c r="H70" i="11"/>
  <c r="H72" i="11"/>
  <c r="H74" i="11"/>
  <c r="H76" i="11"/>
  <c r="H78" i="11"/>
  <c r="H80" i="11"/>
  <c r="H82" i="11"/>
  <c r="H84" i="11"/>
  <c r="H86" i="11"/>
  <c r="H88" i="11"/>
  <c r="H90" i="11"/>
  <c r="H92" i="11"/>
  <c r="H94" i="11"/>
  <c r="H96" i="11"/>
  <c r="H98" i="11"/>
  <c r="H100" i="11"/>
  <c r="H102" i="11"/>
  <c r="H104" i="11"/>
  <c r="H106" i="11"/>
  <c r="H108" i="11"/>
  <c r="H110" i="11"/>
  <c r="H112" i="11"/>
  <c r="H114" i="11"/>
  <c r="H116" i="11"/>
  <c r="H118" i="11"/>
  <c r="H120" i="11"/>
  <c r="H122" i="11"/>
  <c r="H124" i="11"/>
  <c r="H126" i="11"/>
  <c r="H128" i="11"/>
  <c r="H130" i="11"/>
  <c r="H132" i="11"/>
  <c r="H134" i="11"/>
  <c r="H136" i="11"/>
  <c r="H138" i="11"/>
  <c r="H140" i="11"/>
  <c r="H142" i="11"/>
  <c r="H144" i="11"/>
  <c r="H146" i="11"/>
  <c r="H148" i="11"/>
  <c r="H150" i="11"/>
  <c r="H152" i="11"/>
  <c r="H154" i="11"/>
  <c r="H156" i="11"/>
  <c r="H158" i="11"/>
  <c r="H160" i="11"/>
  <c r="H162" i="11"/>
  <c r="H164" i="11"/>
  <c r="H166" i="11"/>
  <c r="H168" i="11"/>
  <c r="H170" i="11"/>
  <c r="H172" i="11"/>
  <c r="H174" i="11"/>
  <c r="H176" i="11"/>
  <c r="H179" i="11"/>
  <c r="H181" i="11"/>
  <c r="H183" i="11"/>
  <c r="H185" i="11"/>
  <c r="H187" i="11"/>
  <c r="H189" i="11"/>
  <c r="H191" i="11"/>
  <c r="H193" i="11"/>
  <c r="H195" i="11"/>
  <c r="H197" i="11"/>
  <c r="H199" i="11"/>
  <c r="H201" i="11"/>
  <c r="H203" i="11"/>
  <c r="H205" i="11"/>
  <c r="H207" i="11"/>
  <c r="H209" i="11"/>
  <c r="H211" i="11"/>
  <c r="H213" i="11"/>
  <c r="H215" i="11"/>
  <c r="H217" i="11"/>
  <c r="H219" i="11"/>
  <c r="H221" i="11"/>
  <c r="H223" i="11"/>
  <c r="H225" i="11"/>
  <c r="H227" i="11"/>
  <c r="H229" i="11"/>
  <c r="H231" i="11"/>
  <c r="H233" i="11"/>
  <c r="H235" i="11"/>
  <c r="H237" i="11"/>
  <c r="H239" i="11"/>
  <c r="H241" i="11"/>
  <c r="H243" i="11"/>
  <c r="H245" i="11"/>
  <c r="H247" i="11"/>
  <c r="H249" i="11"/>
  <c r="H251" i="11"/>
  <c r="H253" i="11"/>
  <c r="H255" i="11"/>
  <c r="H257" i="11"/>
  <c r="H259" i="11"/>
  <c r="H261" i="11"/>
  <c r="H263" i="11"/>
  <c r="H265" i="11"/>
  <c r="H267" i="11"/>
  <c r="H269" i="11"/>
  <c r="H271" i="11"/>
  <c r="H273" i="11"/>
  <c r="H275" i="11"/>
  <c r="H277" i="11"/>
  <c r="H279" i="11"/>
  <c r="H281" i="11"/>
  <c r="H283" i="11"/>
  <c r="H285" i="11"/>
  <c r="H287" i="11"/>
  <c r="H289" i="11"/>
  <c r="H291" i="11"/>
  <c r="H293" i="11"/>
  <c r="H295" i="11"/>
  <c r="H297" i="11"/>
  <c r="H299" i="11"/>
  <c r="H301" i="11"/>
  <c r="H303" i="11"/>
  <c r="H305" i="11"/>
  <c r="H307" i="11"/>
  <c r="H310" i="11"/>
  <c r="H312" i="11"/>
  <c r="H314" i="11"/>
  <c r="H316" i="11"/>
  <c r="H318" i="11"/>
  <c r="H320" i="11"/>
  <c r="H322" i="11"/>
  <c r="H324" i="11"/>
  <c r="H326" i="11"/>
  <c r="H328" i="11"/>
  <c r="H330" i="11"/>
  <c r="H332" i="11"/>
  <c r="H334" i="11"/>
  <c r="H336" i="11"/>
  <c r="H338" i="11"/>
  <c r="H340" i="11"/>
  <c r="H342" i="11"/>
  <c r="H344" i="11"/>
  <c r="H346" i="11"/>
  <c r="H348" i="11"/>
  <c r="H350" i="11"/>
  <c r="H352" i="11"/>
  <c r="H354" i="11"/>
  <c r="H356" i="11"/>
  <c r="H358" i="11"/>
  <c r="H360" i="11"/>
  <c r="H362" i="11"/>
  <c r="H364" i="11"/>
  <c r="H366" i="11"/>
  <c r="H368" i="11"/>
  <c r="H370" i="11"/>
  <c r="H372" i="11"/>
  <c r="H374" i="11"/>
  <c r="H376" i="11"/>
  <c r="H378" i="11"/>
  <c r="H380" i="11"/>
  <c r="H382" i="11"/>
  <c r="H384" i="11"/>
  <c r="H386" i="11"/>
  <c r="H388" i="11"/>
  <c r="H390" i="11"/>
  <c r="H392" i="11"/>
  <c r="H16" i="13"/>
  <c r="M16" i="13" s="1"/>
  <c r="P16" i="13" s="1"/>
  <c r="H18" i="13"/>
  <c r="M18" i="13" s="1"/>
  <c r="P18" i="13" s="1"/>
  <c r="H20" i="13"/>
  <c r="M20" i="13" s="1"/>
  <c r="P20" i="13" s="1"/>
  <c r="H22" i="13"/>
  <c r="M22" i="13" s="1"/>
  <c r="P22" i="13" s="1"/>
  <c r="H24" i="13"/>
  <c r="M24" i="13" s="1"/>
  <c r="P24" i="13" s="1"/>
  <c r="H26" i="13"/>
  <c r="M26" i="13" s="1"/>
  <c r="P26" i="13" s="1"/>
  <c r="H28" i="13"/>
  <c r="M28" i="13" s="1"/>
  <c r="P28" i="13" s="1"/>
  <c r="H30" i="13"/>
  <c r="M30" i="13" s="1"/>
  <c r="P30" i="13" s="1"/>
  <c r="H32" i="13"/>
  <c r="M32" i="13" s="1"/>
  <c r="P32" i="13" s="1"/>
  <c r="H34" i="13"/>
  <c r="M34" i="13" s="1"/>
  <c r="P34" i="13" s="1"/>
  <c r="H36" i="13"/>
  <c r="M36" i="13" s="1"/>
  <c r="P36" i="13" s="1"/>
  <c r="H38" i="13"/>
  <c r="M38" i="13" s="1"/>
  <c r="P38" i="13" s="1"/>
  <c r="H40" i="13"/>
  <c r="M40" i="13" s="1"/>
  <c r="P40" i="13" s="1"/>
  <c r="H42" i="13"/>
  <c r="M42" i="13" s="1"/>
  <c r="P42" i="13" s="1"/>
  <c r="H44" i="13"/>
  <c r="M44" i="13" s="1"/>
  <c r="P44" i="13" s="1"/>
  <c r="H46" i="13"/>
  <c r="M46" i="13" s="1"/>
  <c r="P46" i="13" s="1"/>
  <c r="H50" i="13"/>
  <c r="M50" i="13" s="1"/>
  <c r="P50" i="13" s="1"/>
  <c r="H52" i="13"/>
  <c r="M52" i="13" s="1"/>
  <c r="P52" i="13" s="1"/>
  <c r="H54" i="13"/>
  <c r="M54" i="13" s="1"/>
  <c r="P54" i="13" s="1"/>
  <c r="H58" i="13"/>
  <c r="M58" i="13" s="1"/>
  <c r="P58" i="13" s="1"/>
  <c r="H60" i="13"/>
  <c r="M60" i="13" s="1"/>
  <c r="P60" i="13" s="1"/>
  <c r="H62" i="13"/>
  <c r="M62" i="13" s="1"/>
  <c r="P62" i="13" s="1"/>
  <c r="H64" i="13"/>
  <c r="M64" i="13" s="1"/>
  <c r="P64" i="13" s="1"/>
  <c r="H66" i="13"/>
  <c r="M66" i="13" s="1"/>
  <c r="P66" i="13" s="1"/>
  <c r="H68" i="13"/>
  <c r="M68" i="13" s="1"/>
  <c r="P68" i="13" s="1"/>
  <c r="H16" i="14"/>
  <c r="H20" i="14"/>
  <c r="H24" i="14"/>
  <c r="H26" i="14"/>
  <c r="H28" i="14"/>
  <c r="H30" i="14"/>
  <c r="H32" i="14"/>
  <c r="H34" i="14"/>
  <c r="H36" i="14"/>
  <c r="H38" i="14"/>
  <c r="H40" i="14"/>
  <c r="H42" i="14"/>
  <c r="H44" i="14"/>
  <c r="H46" i="14"/>
  <c r="H48" i="14"/>
  <c r="H50" i="14"/>
  <c r="H52" i="14"/>
  <c r="H54" i="14"/>
  <c r="H56" i="14"/>
  <c r="H58" i="14"/>
  <c r="H18" i="15"/>
  <c r="H22" i="15"/>
  <c r="H26" i="15"/>
  <c r="H30" i="15"/>
  <c r="H34" i="15"/>
  <c r="H38" i="15"/>
  <c r="H16" i="16"/>
  <c r="H20" i="16"/>
  <c r="H24" i="16"/>
  <c r="H26" i="16"/>
  <c r="H28" i="16"/>
  <c r="H30" i="16"/>
  <c r="H18" i="17"/>
  <c r="H22" i="17"/>
  <c r="H26" i="17"/>
  <c r="H30" i="17"/>
  <c r="H34" i="17"/>
  <c r="H14" i="6"/>
  <c r="H14" i="7"/>
  <c r="H14" i="9"/>
  <c r="H14" i="10"/>
  <c r="H14" i="13"/>
  <c r="M14" i="13" s="1"/>
  <c r="P14" i="13" s="1"/>
  <c r="H14" i="14"/>
  <c r="H14" i="15"/>
  <c r="H14" i="16"/>
  <c r="H14" i="17"/>
  <c r="L25" i="16"/>
  <c r="L29" i="16"/>
  <c r="L25" i="17"/>
  <c r="L29" i="17"/>
  <c r="L33" i="17"/>
  <c r="L37" i="17"/>
  <c r="L41" i="17"/>
  <c r="L45" i="17"/>
  <c r="L49" i="17"/>
  <c r="L53" i="17"/>
  <c r="L57" i="17"/>
  <c r="L21" i="14"/>
  <c r="L15" i="15"/>
  <c r="L19" i="15"/>
  <c r="L23" i="15"/>
  <c r="L17" i="16"/>
  <c r="L21" i="16"/>
  <c r="L15" i="17"/>
  <c r="L19" i="17"/>
  <c r="L21" i="17"/>
  <c r="L23" i="17"/>
  <c r="H19" i="7"/>
  <c r="H23" i="7"/>
  <c r="H35" i="7"/>
  <c r="H39" i="7"/>
  <c r="H44" i="7"/>
  <c r="H51" i="7"/>
  <c r="H55" i="7"/>
  <c r="H63" i="7"/>
  <c r="H17" i="8"/>
  <c r="H21" i="8"/>
  <c r="H25" i="8"/>
  <c r="H29" i="8"/>
  <c r="H33" i="8"/>
  <c r="H37" i="8"/>
  <c r="H41" i="8"/>
  <c r="H45" i="8"/>
  <c r="H49" i="8"/>
  <c r="H53" i="8"/>
  <c r="H57" i="8"/>
  <c r="H61" i="8"/>
  <c r="H65" i="8"/>
  <c r="H69" i="8"/>
  <c r="H73" i="8"/>
  <c r="H77" i="8"/>
  <c r="H81" i="8"/>
  <c r="H85" i="8"/>
  <c r="H89" i="8"/>
  <c r="H93" i="8"/>
  <c r="H97" i="8"/>
  <c r="H101" i="8"/>
  <c r="H15" i="9"/>
  <c r="H19" i="9"/>
  <c r="H23" i="9"/>
  <c r="H27" i="9"/>
  <c r="H31" i="9"/>
  <c r="H35" i="9"/>
  <c r="H39" i="9"/>
  <c r="H43" i="9"/>
  <c r="H47" i="9"/>
  <c r="H51" i="9"/>
  <c r="H55" i="9"/>
  <c r="H63" i="9"/>
  <c r="H67" i="9"/>
  <c r="H71" i="9"/>
  <c r="H75" i="9"/>
  <c r="H79" i="9"/>
  <c r="H83" i="9"/>
  <c r="H87" i="9"/>
  <c r="H91" i="9"/>
  <c r="H95" i="9"/>
  <c r="H99" i="9"/>
  <c r="H103" i="9"/>
  <c r="H107" i="9"/>
  <c r="H111" i="9"/>
  <c r="H115" i="9"/>
  <c r="H119" i="9"/>
  <c r="H123" i="9"/>
  <c r="H127" i="9"/>
  <c r="H131" i="9"/>
  <c r="H135" i="9"/>
  <c r="H139" i="9"/>
  <c r="H29" i="10"/>
  <c r="H33" i="10"/>
  <c r="H49" i="10"/>
  <c r="H65" i="10"/>
  <c r="H77" i="11"/>
  <c r="H93" i="11"/>
  <c r="H125" i="11"/>
  <c r="H129" i="11"/>
  <c r="H149" i="11"/>
  <c r="H153" i="11"/>
  <c r="H180" i="11"/>
  <c r="H236" i="11"/>
  <c r="H311" i="11"/>
  <c r="H327" i="11"/>
  <c r="H339" i="11"/>
  <c r="H347" i="11"/>
  <c r="H359" i="11"/>
  <c r="H363" i="11"/>
  <c r="H379" i="11"/>
  <c r="H391" i="11"/>
  <c r="H21" i="14"/>
  <c r="N15" i="4"/>
  <c r="N17" i="4"/>
  <c r="N18" i="4"/>
  <c r="N19" i="4"/>
  <c r="N21" i="4"/>
  <c r="N23" i="4"/>
  <c r="N25" i="4"/>
  <c r="N26" i="4"/>
  <c r="N27" i="4"/>
  <c r="N29" i="4"/>
  <c r="N30" i="4"/>
  <c r="N31" i="4"/>
  <c r="N33" i="4"/>
  <c r="N34" i="4"/>
  <c r="N35" i="4"/>
  <c r="N37" i="4"/>
  <c r="N38" i="4"/>
  <c r="N39" i="4"/>
  <c r="N41" i="4"/>
  <c r="N42" i="4"/>
  <c r="N43" i="4"/>
  <c r="N45" i="4"/>
  <c r="N46" i="4"/>
  <c r="N47" i="4"/>
  <c r="N49" i="4"/>
  <c r="N50" i="4"/>
  <c r="N51" i="4"/>
  <c r="N53" i="4"/>
  <c r="N54" i="4"/>
  <c r="N55" i="4"/>
  <c r="N57" i="4"/>
  <c r="N58" i="4"/>
  <c r="N59" i="4"/>
  <c r="N61" i="4"/>
  <c r="N62" i="4"/>
  <c r="N63" i="4"/>
  <c r="N65" i="4"/>
  <c r="N66" i="4"/>
  <c r="N67" i="4"/>
  <c r="N69" i="4"/>
  <c r="N70" i="4"/>
  <c r="N71" i="4"/>
  <c r="N73" i="4"/>
  <c r="N74" i="4"/>
  <c r="N75" i="4"/>
  <c r="N77" i="4"/>
  <c r="N78" i="4"/>
  <c r="N79" i="4"/>
  <c r="N81" i="4"/>
  <c r="N82" i="4"/>
  <c r="N15" i="5"/>
  <c r="N16" i="5"/>
  <c r="N17" i="5"/>
  <c r="N19" i="5"/>
  <c r="N20" i="5"/>
  <c r="N21" i="5"/>
  <c r="N23" i="5"/>
  <c r="N24" i="5"/>
  <c r="N26" i="5"/>
  <c r="N27" i="5"/>
  <c r="N28" i="5"/>
  <c r="N30" i="5"/>
  <c r="N31" i="5"/>
  <c r="N32" i="5"/>
  <c r="N34" i="5"/>
  <c r="N35" i="5"/>
  <c r="N36" i="5"/>
  <c r="N38" i="5"/>
  <c r="N39" i="5"/>
  <c r="N40" i="5"/>
  <c r="N42" i="5"/>
  <c r="N43" i="5"/>
  <c r="N44" i="5"/>
  <c r="N14" i="4"/>
  <c r="C28" i="2"/>
  <c r="C27" i="2"/>
  <c r="C26" i="2"/>
  <c r="C25" i="2"/>
  <c r="C24" i="2"/>
  <c r="C23" i="2"/>
  <c r="C22" i="2"/>
  <c r="C21" i="2"/>
  <c r="C20" i="2"/>
  <c r="C19" i="2"/>
  <c r="C18" i="2"/>
  <c r="C17" i="2"/>
  <c r="C16" i="2"/>
  <c r="C15" i="2"/>
  <c r="H69" i="7"/>
  <c r="H61" i="7"/>
  <c r="H37" i="7"/>
  <c r="H33" i="7"/>
  <c r="H21" i="7"/>
  <c r="H17" i="7"/>
  <c r="H103" i="8"/>
  <c r="H99" i="8"/>
  <c r="H95" i="8"/>
  <c r="H91" i="8"/>
  <c r="H87" i="8"/>
  <c r="H83" i="8"/>
  <c r="H79" i="8"/>
  <c r="H75" i="8"/>
  <c r="H71" i="8"/>
  <c r="H67" i="8"/>
  <c r="H63" i="8"/>
  <c r="H59" i="8"/>
  <c r="H55" i="8"/>
  <c r="H51" i="8"/>
  <c r="H47" i="8"/>
  <c r="H43" i="8"/>
  <c r="H39" i="8"/>
  <c r="H35" i="8"/>
  <c r="H31" i="8"/>
  <c r="H27" i="8"/>
  <c r="H23" i="8"/>
  <c r="H19" i="8"/>
  <c r="H15" i="8"/>
  <c r="H141" i="9"/>
  <c r="H137" i="9"/>
  <c r="H133" i="9"/>
  <c r="H129" i="9"/>
  <c r="H125" i="9"/>
  <c r="H121" i="9"/>
  <c r="H117" i="9"/>
  <c r="H113" i="9"/>
  <c r="H109" i="9"/>
  <c r="H105" i="9"/>
  <c r="H101" i="9"/>
  <c r="H97" i="9"/>
  <c r="H93" i="9"/>
  <c r="H89" i="9"/>
  <c r="H85" i="9"/>
  <c r="H81" i="9"/>
  <c r="H77" i="9"/>
  <c r="H73" i="9"/>
  <c r="H72" i="9"/>
  <c r="H69" i="9"/>
  <c r="H65" i="9"/>
  <c r="H61" i="9"/>
  <c r="H57" i="9"/>
  <c r="H53" i="9"/>
  <c r="H49" i="9"/>
  <c r="H45" i="9"/>
  <c r="H41" i="9"/>
  <c r="H37" i="9"/>
  <c r="H33" i="9"/>
  <c r="H29" i="9"/>
  <c r="H25" i="9"/>
  <c r="H21" i="9"/>
  <c r="H17" i="9"/>
  <c r="H67" i="10"/>
  <c r="H63" i="10"/>
  <c r="H59" i="10"/>
  <c r="H55" i="10"/>
  <c r="H51" i="10"/>
  <c r="H47" i="10"/>
  <c r="H43" i="10"/>
  <c r="H39" i="10"/>
  <c r="H35" i="10"/>
  <c r="H31" i="10"/>
  <c r="H27" i="10"/>
  <c r="H23" i="10"/>
  <c r="H19" i="10"/>
  <c r="H15" i="10"/>
  <c r="H389" i="11"/>
  <c r="H385" i="11"/>
  <c r="H381" i="11"/>
  <c r="H377" i="11"/>
  <c r="H373" i="11"/>
  <c r="H369" i="11"/>
  <c r="H365" i="11"/>
  <c r="H361" i="11"/>
  <c r="H357" i="11"/>
  <c r="H353" i="11"/>
  <c r="H349" i="11"/>
  <c r="H345" i="11"/>
  <c r="H341" i="11"/>
  <c r="H337" i="11"/>
  <c r="H333" i="11"/>
  <c r="H329" i="11"/>
  <c r="H325" i="11"/>
  <c r="H321" i="11"/>
  <c r="H317" i="11"/>
  <c r="H313" i="11"/>
  <c r="H309" i="11"/>
  <c r="H306" i="11"/>
  <c r="H302" i="11"/>
  <c r="H298" i="11"/>
  <c r="H294" i="11"/>
  <c r="H290" i="11"/>
  <c r="H286" i="11"/>
  <c r="H282" i="11"/>
  <c r="H278" i="11"/>
  <c r="H274" i="11"/>
  <c r="H270" i="11"/>
  <c r="H266" i="11"/>
  <c r="H262" i="11"/>
  <c r="H258" i="11"/>
  <c r="H254" i="11"/>
  <c r="H250" i="11"/>
  <c r="H246" i="11"/>
  <c r="H242" i="11"/>
  <c r="H238" i="11"/>
  <c r="H234" i="11"/>
  <c r="H230" i="11"/>
  <c r="H226" i="11"/>
  <c r="H222" i="11"/>
  <c r="H218" i="11"/>
  <c r="H214" i="11"/>
  <c r="H210" i="11"/>
  <c r="H206" i="11"/>
  <c r="H202" i="11"/>
  <c r="H198" i="11"/>
  <c r="H194" i="11"/>
  <c r="H190" i="11"/>
  <c r="H186" i="11"/>
  <c r="H182" i="11"/>
  <c r="H178" i="11"/>
  <c r="H175" i="11"/>
  <c r="H171" i="11"/>
  <c r="H167" i="11"/>
  <c r="H163" i="11"/>
  <c r="H159" i="11"/>
  <c r="H155" i="11"/>
  <c r="H151" i="11"/>
  <c r="H147" i="11"/>
  <c r="H143" i="11"/>
  <c r="H139" i="11"/>
  <c r="H135" i="11"/>
  <c r="H131" i="11"/>
  <c r="H127" i="11"/>
  <c r="H123" i="11"/>
  <c r="H119" i="11"/>
  <c r="H115" i="11"/>
  <c r="H111" i="11"/>
  <c r="H107" i="11"/>
  <c r="H103" i="11"/>
  <c r="H99" i="11"/>
  <c r="H95" i="11"/>
  <c r="H91" i="11"/>
  <c r="H87" i="11"/>
  <c r="H83" i="11"/>
  <c r="H79" i="11"/>
  <c r="H75" i="11"/>
  <c r="H71" i="11"/>
  <c r="H57" i="11"/>
  <c r="H53" i="11"/>
  <c r="H49" i="11"/>
  <c r="H45" i="11"/>
  <c r="H41" i="11"/>
  <c r="H37" i="11"/>
  <c r="H33" i="11"/>
  <c r="H29" i="11"/>
  <c r="H25" i="11"/>
  <c r="H21" i="11"/>
  <c r="H17" i="11"/>
  <c r="H71" i="13"/>
  <c r="M71" i="13" s="1"/>
  <c r="P71" i="13" s="1"/>
  <c r="H65" i="13"/>
  <c r="M65" i="13" s="1"/>
  <c r="P65" i="13" s="1"/>
  <c r="H61" i="13"/>
  <c r="M61" i="13" s="1"/>
  <c r="P61" i="13" s="1"/>
  <c r="H53" i="13"/>
  <c r="M53" i="13" s="1"/>
  <c r="P53" i="13" s="1"/>
  <c r="H49" i="13"/>
  <c r="M49" i="13" s="1"/>
  <c r="P49" i="13" s="1"/>
  <c r="H45" i="13"/>
  <c r="M45" i="13" s="1"/>
  <c r="P45" i="13" s="1"/>
  <c r="H41" i="13"/>
  <c r="M41" i="13" s="1"/>
  <c r="P41" i="13" s="1"/>
  <c r="H37" i="13"/>
  <c r="M37" i="13" s="1"/>
  <c r="P37" i="13" s="1"/>
  <c r="H33" i="13"/>
  <c r="M33" i="13" s="1"/>
  <c r="P33" i="13" s="1"/>
  <c r="H29" i="13"/>
  <c r="M29" i="13" s="1"/>
  <c r="P29" i="13" s="1"/>
  <c r="H25" i="13"/>
  <c r="M25" i="13" s="1"/>
  <c r="P25" i="13" s="1"/>
  <c r="H21" i="13"/>
  <c r="M21" i="13" s="1"/>
  <c r="P21" i="13" s="1"/>
  <c r="H17" i="13"/>
  <c r="M17" i="13" s="1"/>
  <c r="P17" i="13" s="1"/>
  <c r="H55" i="14"/>
  <c r="H51" i="14"/>
  <c r="H47" i="14"/>
  <c r="H43" i="14"/>
  <c r="H39" i="14"/>
  <c r="H35" i="14"/>
  <c r="H31" i="14"/>
  <c r="H27" i="14"/>
  <c r="H23" i="14"/>
  <c r="H19" i="14"/>
  <c r="H15" i="14"/>
  <c r="H39" i="15"/>
  <c r="H37" i="15"/>
  <c r="H35" i="15"/>
  <c r="H33" i="15"/>
  <c r="H31" i="15"/>
  <c r="H29" i="15"/>
  <c r="H27" i="15"/>
  <c r="H25" i="15"/>
  <c r="H23" i="15"/>
  <c r="H21" i="15"/>
  <c r="H19" i="15"/>
  <c r="H17" i="15"/>
  <c r="H15" i="15"/>
  <c r="H29" i="16"/>
  <c r="H27" i="16"/>
  <c r="H25" i="16"/>
  <c r="H23" i="16"/>
  <c r="H21" i="16"/>
  <c r="H19" i="16"/>
  <c r="H17" i="16"/>
  <c r="H15" i="16"/>
  <c r="H57" i="17"/>
  <c r="H55" i="17"/>
  <c r="H53" i="17"/>
  <c r="H51" i="17"/>
  <c r="H49" i="17"/>
  <c r="H47" i="17"/>
  <c r="H45" i="17"/>
  <c r="H43" i="17"/>
  <c r="H41" i="17"/>
  <c r="H39" i="17"/>
  <c r="H37" i="17"/>
  <c r="H35" i="17"/>
  <c r="H33" i="17"/>
  <c r="H31" i="17"/>
  <c r="H29" i="17"/>
  <c r="H27" i="17"/>
  <c r="H25" i="17"/>
  <c r="H23" i="17"/>
  <c r="H21" i="17"/>
  <c r="H19" i="17"/>
  <c r="H17" i="17"/>
  <c r="H15" i="17"/>
  <c r="L44" i="5"/>
  <c r="H44" i="5"/>
  <c r="L43" i="5"/>
  <c r="H43" i="5"/>
  <c r="O43" i="5" s="1"/>
  <c r="L42" i="5"/>
  <c r="H42" i="5"/>
  <c r="N41" i="5"/>
  <c r="L41" i="5"/>
  <c r="H41" i="5"/>
  <c r="M41" i="5" s="1"/>
  <c r="L40" i="5"/>
  <c r="H40" i="5"/>
  <c r="L39" i="5"/>
  <c r="H39" i="5"/>
  <c r="O39" i="5" s="1"/>
  <c r="L38" i="5"/>
  <c r="H38" i="5"/>
  <c r="N37" i="5"/>
  <c r="L37" i="5"/>
  <c r="H37" i="5"/>
  <c r="M37" i="5" s="1"/>
  <c r="L36" i="5"/>
  <c r="H36" i="5"/>
  <c r="L35" i="5"/>
  <c r="H35" i="5"/>
  <c r="O35" i="5" s="1"/>
  <c r="L34" i="5"/>
  <c r="H34" i="5"/>
  <c r="N33" i="5"/>
  <c r="L33" i="5"/>
  <c r="H33" i="5"/>
  <c r="M33" i="5" s="1"/>
  <c r="L32" i="5"/>
  <c r="H32" i="5"/>
  <c r="L31" i="5"/>
  <c r="H31" i="5"/>
  <c r="O31" i="5" s="1"/>
  <c r="L30" i="5"/>
  <c r="H30" i="5"/>
  <c r="N29" i="5"/>
  <c r="L29" i="5"/>
  <c r="H29" i="5"/>
  <c r="L28" i="5"/>
  <c r="H28" i="5"/>
  <c r="L27" i="5"/>
  <c r="H27" i="5"/>
  <c r="O27" i="5" s="1"/>
  <c r="L26" i="5"/>
  <c r="H26" i="5"/>
  <c r="N25" i="5"/>
  <c r="L25" i="5"/>
  <c r="H25" i="5"/>
  <c r="M25" i="5" s="1"/>
  <c r="L24" i="5"/>
  <c r="H24" i="5"/>
  <c r="L23" i="5"/>
  <c r="H23" i="5"/>
  <c r="N22" i="5"/>
  <c r="L22" i="5"/>
  <c r="H22" i="5"/>
  <c r="M22" i="5" s="1"/>
  <c r="L21" i="5"/>
  <c r="H21" i="5"/>
  <c r="L20" i="5"/>
  <c r="H20" i="5"/>
  <c r="O20" i="5" s="1"/>
  <c r="L19" i="5"/>
  <c r="H19" i="5"/>
  <c r="N18" i="5"/>
  <c r="L18" i="5"/>
  <c r="H18" i="5"/>
  <c r="M18" i="5" s="1"/>
  <c r="L17" i="5"/>
  <c r="H17" i="5"/>
  <c r="L16" i="5"/>
  <c r="H16" i="5"/>
  <c r="O16" i="5" s="1"/>
  <c r="L15" i="5"/>
  <c r="H15" i="5"/>
  <c r="N14" i="5"/>
  <c r="L14" i="5"/>
  <c r="H14" i="5"/>
  <c r="M14" i="5" s="1"/>
  <c r="L82" i="4"/>
  <c r="L81" i="4"/>
  <c r="M81" i="4"/>
  <c r="N80" i="4"/>
  <c r="L80" i="4"/>
  <c r="L79" i="4"/>
  <c r="L78" i="4"/>
  <c r="L77" i="4"/>
  <c r="N76" i="4"/>
  <c r="L76" i="4"/>
  <c r="O76" i="4"/>
  <c r="L75" i="4"/>
  <c r="L74" i="4"/>
  <c r="L73" i="4"/>
  <c r="N72" i="4"/>
  <c r="L72" i="4"/>
  <c r="L71" i="4"/>
  <c r="L70" i="4"/>
  <c r="L69" i="4"/>
  <c r="N68" i="4"/>
  <c r="L68" i="4"/>
  <c r="L67" i="4"/>
  <c r="L66" i="4"/>
  <c r="L65" i="4"/>
  <c r="M65" i="4"/>
  <c r="N64" i="4"/>
  <c r="L64" i="4"/>
  <c r="L63" i="4"/>
  <c r="L62" i="4"/>
  <c r="L61" i="4"/>
  <c r="N60" i="4"/>
  <c r="L60" i="4"/>
  <c r="L59" i="4"/>
  <c r="L58" i="4"/>
  <c r="L57" i="4"/>
  <c r="O57" i="4"/>
  <c r="N56" i="4"/>
  <c r="L56" i="4"/>
  <c r="L55" i="4"/>
  <c r="L54" i="4"/>
  <c r="L53" i="4"/>
  <c r="N52" i="4"/>
  <c r="L52" i="4"/>
  <c r="L51" i="4"/>
  <c r="L50" i="4"/>
  <c r="L49" i="4"/>
  <c r="N48" i="4"/>
  <c r="L48" i="4"/>
  <c r="L47" i="4"/>
  <c r="L46" i="4"/>
  <c r="L45" i="4"/>
  <c r="N44" i="4"/>
  <c r="L44" i="4"/>
  <c r="L43" i="4"/>
  <c r="L42" i="4"/>
  <c r="M42" i="4"/>
  <c r="L41" i="4"/>
  <c r="N40" i="4"/>
  <c r="L40" i="4"/>
  <c r="L39" i="4"/>
  <c r="L38" i="4"/>
  <c r="M38" i="4"/>
  <c r="L37" i="4"/>
  <c r="N36" i="4"/>
  <c r="L36" i="4"/>
  <c r="L35" i="4"/>
  <c r="L34" i="4"/>
  <c r="L33" i="4"/>
  <c r="M33" i="4"/>
  <c r="N32" i="4"/>
  <c r="L32" i="4"/>
  <c r="L31" i="4"/>
  <c r="L30" i="4"/>
  <c r="L29" i="4"/>
  <c r="M29" i="4"/>
  <c r="N28" i="4"/>
  <c r="L28" i="4"/>
  <c r="L27" i="4"/>
  <c r="L26" i="4"/>
  <c r="L25" i="4"/>
  <c r="N24" i="4"/>
  <c r="L24" i="4"/>
  <c r="L23" i="4"/>
  <c r="L21" i="4"/>
  <c r="N20" i="4"/>
  <c r="L20" i="4"/>
  <c r="L19" i="4"/>
  <c r="L18" i="4"/>
  <c r="M18" i="4"/>
  <c r="L17" i="4"/>
  <c r="M17" i="4"/>
  <c r="N16" i="4"/>
  <c r="L16" i="4"/>
  <c r="L15" i="4"/>
  <c r="L14" i="4"/>
  <c r="O14" i="4"/>
  <c r="L55" i="17" l="1"/>
  <c r="L51" i="17"/>
  <c r="L47" i="17"/>
  <c r="L43" i="17"/>
  <c r="L39" i="17"/>
  <c r="L35" i="17"/>
  <c r="L31" i="17"/>
  <c r="L27" i="17"/>
  <c r="L39" i="15"/>
  <c r="L35" i="15"/>
  <c r="L31" i="15"/>
  <c r="L27" i="15"/>
  <c r="L272" i="11"/>
  <c r="L268" i="11"/>
  <c r="L256" i="11"/>
  <c r="L244" i="11"/>
  <c r="L240" i="11"/>
  <c r="L208" i="11"/>
  <c r="L200" i="11"/>
  <c r="L188" i="11"/>
  <c r="L161" i="11"/>
  <c r="L157" i="11"/>
  <c r="L137" i="11"/>
  <c r="L101" i="11"/>
  <c r="L43" i="11"/>
  <c r="L35" i="11"/>
  <c r="L100" i="8"/>
  <c r="L96" i="8"/>
  <c r="L92" i="8"/>
  <c r="L88" i="8"/>
  <c r="L84" i="8"/>
  <c r="L80" i="8"/>
  <c r="L76" i="8"/>
  <c r="L72" i="8"/>
  <c r="L68" i="8"/>
  <c r="L64" i="8"/>
  <c r="L60" i="8"/>
  <c r="L56" i="8"/>
  <c r="L52" i="8"/>
  <c r="L48" i="8"/>
  <c r="L44" i="8"/>
  <c r="L40" i="8"/>
  <c r="L36" i="8"/>
  <c r="L32" i="8"/>
  <c r="L28" i="8"/>
  <c r="L28" i="16"/>
  <c r="L56" i="14"/>
  <c r="L52" i="14"/>
  <c r="L48" i="14"/>
  <c r="L44" i="14"/>
  <c r="L40" i="14"/>
  <c r="L36" i="14"/>
  <c r="L32" i="14"/>
  <c r="L28" i="14"/>
  <c r="L68" i="10"/>
  <c r="L64" i="10"/>
  <c r="L60" i="10"/>
  <c r="L56" i="10"/>
  <c r="L52" i="10"/>
  <c r="L48" i="10"/>
  <c r="L44" i="10"/>
  <c r="L40" i="10"/>
  <c r="L36" i="10"/>
  <c r="L32" i="10"/>
  <c r="L28" i="10"/>
  <c r="N48" i="17"/>
  <c r="N36" i="17"/>
  <c r="N28" i="17"/>
  <c r="M34" i="17"/>
  <c r="H50" i="17"/>
  <c r="M50" i="17" s="1"/>
  <c r="L50" i="17"/>
  <c r="H42" i="17"/>
  <c r="L42" i="17"/>
  <c r="L54" i="17"/>
  <c r="H54" i="17"/>
  <c r="L46" i="17"/>
  <c r="H46" i="17"/>
  <c r="L38" i="17"/>
  <c r="H38" i="17"/>
  <c r="M38" i="17" s="1"/>
  <c r="O56" i="8"/>
  <c r="N56" i="17"/>
  <c r="N52" i="17"/>
  <c r="N44" i="17"/>
  <c r="N40" i="17"/>
  <c r="N32" i="17"/>
  <c r="N36" i="15"/>
  <c r="N391" i="11"/>
  <c r="N387" i="11"/>
  <c r="N383" i="11"/>
  <c r="N379" i="11"/>
  <c r="N375" i="11"/>
  <c r="N371" i="11"/>
  <c r="N367" i="11"/>
  <c r="N363" i="11"/>
  <c r="N359" i="11"/>
  <c r="N355" i="11"/>
  <c r="N351" i="11"/>
  <c r="N347" i="11"/>
  <c r="N343" i="11"/>
  <c r="N339" i="11"/>
  <c r="N335" i="11"/>
  <c r="N331" i="11"/>
  <c r="N327" i="11"/>
  <c r="N323" i="11"/>
  <c r="N319" i="11"/>
  <c r="N315" i="11"/>
  <c r="N311" i="11"/>
  <c r="N308" i="11"/>
  <c r="N304" i="11"/>
  <c r="N300" i="11"/>
  <c r="N296" i="11"/>
  <c r="N292" i="11"/>
  <c r="N288" i="11"/>
  <c r="N284" i="11"/>
  <c r="N280" i="11"/>
  <c r="N276" i="11"/>
  <c r="N272" i="11"/>
  <c r="N268" i="11"/>
  <c r="N264" i="11"/>
  <c r="N260" i="11"/>
  <c r="N256" i="11"/>
  <c r="N252" i="11"/>
  <c r="N248" i="11"/>
  <c r="N244" i="11"/>
  <c r="N240" i="11"/>
  <c r="N236" i="11"/>
  <c r="N232" i="11"/>
  <c r="N228" i="11"/>
  <c r="N224" i="11"/>
  <c r="N220" i="11"/>
  <c r="N216" i="11"/>
  <c r="N212" i="11"/>
  <c r="N208" i="11"/>
  <c r="N204" i="11"/>
  <c r="N200" i="11"/>
  <c r="N196" i="11"/>
  <c r="N192" i="11"/>
  <c r="N188" i="11"/>
  <c r="N184" i="11"/>
  <c r="N180" i="11"/>
  <c r="N177" i="11"/>
  <c r="N173" i="11"/>
  <c r="N169" i="11"/>
  <c r="N165" i="11"/>
  <c r="N161" i="11"/>
  <c r="N157" i="11"/>
  <c r="N153" i="11"/>
  <c r="N149" i="11"/>
  <c r="N145" i="11"/>
  <c r="N141" i="11"/>
  <c r="N137" i="11"/>
  <c r="N133" i="11"/>
  <c r="N129" i="11"/>
  <c r="N125" i="11"/>
  <c r="N121" i="11"/>
  <c r="N117" i="11"/>
  <c r="N113" i="11"/>
  <c r="N109" i="11"/>
  <c r="N105" i="11"/>
  <c r="N101" i="11"/>
  <c r="N97" i="11"/>
  <c r="N93" i="11"/>
  <c r="N89" i="11"/>
  <c r="N85" i="11"/>
  <c r="N81" i="11"/>
  <c r="N77" i="11"/>
  <c r="N73" i="11"/>
  <c r="N69" i="11"/>
  <c r="N55" i="11"/>
  <c r="N51" i="11"/>
  <c r="N47" i="11"/>
  <c r="N43" i="11"/>
  <c r="N39" i="11"/>
  <c r="N35" i="11"/>
  <c r="N31" i="11"/>
  <c r="N27" i="11"/>
  <c r="N119" i="9"/>
  <c r="M363" i="11"/>
  <c r="M359" i="11"/>
  <c r="L17" i="17"/>
  <c r="L14" i="15"/>
  <c r="N55" i="17"/>
  <c r="N51" i="17"/>
  <c r="N47" i="17"/>
  <c r="N43" i="17"/>
  <c r="N39" i="17"/>
  <c r="N35" i="17"/>
  <c r="N31" i="17"/>
  <c r="N27" i="17"/>
  <c r="N39" i="15"/>
  <c r="N35" i="15"/>
  <c r="N31" i="15"/>
  <c r="N27" i="15"/>
  <c r="N27" i="16"/>
  <c r="M379" i="11"/>
  <c r="L14" i="16"/>
  <c r="N23" i="17"/>
  <c r="N19" i="17"/>
  <c r="N15" i="17"/>
  <c r="N21" i="16"/>
  <c r="N17" i="16"/>
  <c r="N23" i="15"/>
  <c r="N19" i="15"/>
  <c r="N15" i="15"/>
  <c r="N21" i="14"/>
  <c r="N17" i="14"/>
  <c r="N23" i="11"/>
  <c r="N19" i="11"/>
  <c r="N15" i="11"/>
  <c r="N21" i="10"/>
  <c r="N17" i="10"/>
  <c r="O19" i="16"/>
  <c r="O14" i="16"/>
  <c r="N29" i="16"/>
  <c r="N25" i="16"/>
  <c r="N53" i="14"/>
  <c r="N45" i="14"/>
  <c r="N37" i="14"/>
  <c r="N29" i="14"/>
  <c r="M77" i="11"/>
  <c r="M391" i="11"/>
  <c r="M347" i="11"/>
  <c r="N24" i="17"/>
  <c r="N20" i="17"/>
  <c r="N16" i="17"/>
  <c r="N22" i="16"/>
  <c r="N18" i="16"/>
  <c r="N20" i="15"/>
  <c r="N22" i="14"/>
  <c r="N18" i="14"/>
  <c r="N28" i="15"/>
  <c r="O40" i="10"/>
  <c r="O56" i="10"/>
  <c r="O48" i="8"/>
  <c r="O80" i="8"/>
  <c r="O32" i="10"/>
  <c r="O48" i="10"/>
  <c r="O64" i="10"/>
  <c r="O96" i="8"/>
  <c r="O36" i="8"/>
  <c r="O28" i="8"/>
  <c r="N32" i="15"/>
  <c r="L14" i="17"/>
  <c r="L22" i="17"/>
  <c r="L18" i="17"/>
  <c r="L24" i="16"/>
  <c r="L20" i="16"/>
  <c r="L16" i="16"/>
  <c r="L22" i="15"/>
  <c r="L18" i="15"/>
  <c r="L24" i="14"/>
  <c r="L20" i="14"/>
  <c r="L16" i="14"/>
  <c r="L22" i="11"/>
  <c r="L18" i="11"/>
  <c r="L24" i="10"/>
  <c r="L20" i="10"/>
  <c r="L16" i="10"/>
  <c r="L22" i="9"/>
  <c r="L18" i="9"/>
  <c r="L24" i="8"/>
  <c r="L20" i="8"/>
  <c r="L16" i="8"/>
  <c r="L22" i="7"/>
  <c r="L18" i="7"/>
  <c r="L16" i="6"/>
  <c r="N28" i="16"/>
  <c r="N56" i="14"/>
  <c r="N52" i="14"/>
  <c r="N48" i="14"/>
  <c r="N44" i="14"/>
  <c r="N40" i="14"/>
  <c r="N36" i="14"/>
  <c r="N32" i="14"/>
  <c r="N28" i="14"/>
  <c r="N68" i="10"/>
  <c r="N64" i="10"/>
  <c r="N60" i="10"/>
  <c r="N56" i="10"/>
  <c r="N52" i="10"/>
  <c r="N48" i="10"/>
  <c r="N44" i="10"/>
  <c r="N40" i="10"/>
  <c r="N36" i="10"/>
  <c r="N32" i="10"/>
  <c r="N28" i="10"/>
  <c r="N48" i="7"/>
  <c r="N100" i="8"/>
  <c r="N96" i="8"/>
  <c r="N92" i="8"/>
  <c r="N88" i="8"/>
  <c r="N84" i="8"/>
  <c r="N80" i="8"/>
  <c r="N76" i="8"/>
  <c r="N72" i="8"/>
  <c r="N68" i="8"/>
  <c r="N64" i="8"/>
  <c r="N60" i="8"/>
  <c r="N56" i="8"/>
  <c r="N52" i="8"/>
  <c r="N48" i="8"/>
  <c r="N44" i="8"/>
  <c r="N40" i="8"/>
  <c r="N36" i="8"/>
  <c r="N32" i="8"/>
  <c r="N28" i="8"/>
  <c r="L34" i="17"/>
  <c r="L30" i="17"/>
  <c r="L26" i="17"/>
  <c r="N24" i="15"/>
  <c r="N16" i="15"/>
  <c r="L315" i="11"/>
  <c r="L105" i="11"/>
  <c r="L47" i="11"/>
  <c r="L39" i="11"/>
  <c r="N54" i="8"/>
  <c r="H36" i="17"/>
  <c r="M36" i="17" s="1"/>
  <c r="L36" i="17"/>
  <c r="O30" i="17"/>
  <c r="O22" i="17"/>
  <c r="M42" i="17"/>
  <c r="O46" i="17"/>
  <c r="N14" i="16"/>
  <c r="N14" i="8"/>
  <c r="M18" i="9"/>
  <c r="O20" i="8"/>
  <c r="O22" i="9"/>
  <c r="O24" i="8"/>
  <c r="N54" i="17"/>
  <c r="N50" i="17"/>
  <c r="N46" i="17"/>
  <c r="N42" i="17"/>
  <c r="N38" i="17"/>
  <c r="N34" i="17"/>
  <c r="N30" i="17"/>
  <c r="N26" i="17"/>
  <c r="N22" i="17"/>
  <c r="N18" i="17"/>
  <c r="N24" i="16"/>
  <c r="N20" i="16"/>
  <c r="N16" i="16"/>
  <c r="N34" i="15"/>
  <c r="N22" i="15"/>
  <c r="N18" i="15"/>
  <c r="N24" i="14"/>
  <c r="N20" i="14"/>
  <c r="N16" i="14"/>
  <c r="N22" i="11"/>
  <c r="N18" i="11"/>
  <c r="N24" i="10"/>
  <c r="N20" i="10"/>
  <c r="N16" i="10"/>
  <c r="N22" i="9"/>
  <c r="N18" i="9"/>
  <c r="N24" i="8"/>
  <c r="N20" i="8"/>
  <c r="N16" i="8"/>
  <c r="N22" i="7"/>
  <c r="N18" i="7"/>
  <c r="N16" i="6"/>
  <c r="K52" i="9"/>
  <c r="N15" i="16"/>
  <c r="M339" i="11"/>
  <c r="M79" i="9"/>
  <c r="N57" i="14"/>
  <c r="N49" i="14"/>
  <c r="N41" i="14"/>
  <c r="N33" i="14"/>
  <c r="N25" i="14"/>
  <c r="H56" i="17"/>
  <c r="M56" i="17" s="1"/>
  <c r="L56" i="17"/>
  <c r="L52" i="17"/>
  <c r="H52" i="17"/>
  <c r="M52" i="17" s="1"/>
  <c r="L48" i="17"/>
  <c r="H48" i="17"/>
  <c r="M48" i="17" s="1"/>
  <c r="L44" i="17"/>
  <c r="H44" i="17"/>
  <c r="H40" i="17"/>
  <c r="M40" i="17" s="1"/>
  <c r="L40" i="17"/>
  <c r="L32" i="17"/>
  <c r="H32" i="17"/>
  <c r="M32" i="17" s="1"/>
  <c r="L28" i="17"/>
  <c r="H28" i="17"/>
  <c r="M28" i="17" s="1"/>
  <c r="H24" i="17"/>
  <c r="L24" i="17"/>
  <c r="L20" i="17"/>
  <c r="H20" i="17"/>
  <c r="M20" i="17" s="1"/>
  <c r="L16" i="17"/>
  <c r="H16" i="17"/>
  <c r="H22" i="16"/>
  <c r="L22" i="16"/>
  <c r="L18" i="16"/>
  <c r="H18" i="16"/>
  <c r="O18" i="16" s="1"/>
  <c r="L36" i="15"/>
  <c r="H36" i="15"/>
  <c r="O36" i="15" s="1"/>
  <c r="L32" i="15"/>
  <c r="H32" i="15"/>
  <c r="L28" i="15"/>
  <c r="H28" i="15"/>
  <c r="M28" i="15" s="1"/>
  <c r="L24" i="15"/>
  <c r="H24" i="15"/>
  <c r="L20" i="15"/>
  <c r="H20" i="15"/>
  <c r="M20" i="15" s="1"/>
  <c r="L16" i="15"/>
  <c r="H16" i="15"/>
  <c r="H22" i="14"/>
  <c r="M22" i="14" s="1"/>
  <c r="L22" i="14"/>
  <c r="L18" i="14"/>
  <c r="H18" i="14"/>
  <c r="H57" i="13"/>
  <c r="M57" i="13" s="1"/>
  <c r="P57" i="13" s="1"/>
  <c r="H48" i="13"/>
  <c r="L66" i="10"/>
  <c r="H66" i="10"/>
  <c r="L62" i="10"/>
  <c r="H62" i="10"/>
  <c r="L58" i="10"/>
  <c r="H58" i="10"/>
  <c r="M58" i="10" s="1"/>
  <c r="L54" i="10"/>
  <c r="H54" i="10"/>
  <c r="L50" i="10"/>
  <c r="H50" i="10"/>
  <c r="L46" i="10"/>
  <c r="H46" i="10"/>
  <c r="L42" i="10"/>
  <c r="H42" i="10"/>
  <c r="M42" i="10" s="1"/>
  <c r="L38" i="10"/>
  <c r="H38" i="10"/>
  <c r="L34" i="10"/>
  <c r="H34" i="10"/>
  <c r="L30" i="10"/>
  <c r="H30" i="10"/>
  <c r="L26" i="10"/>
  <c r="H26" i="10"/>
  <c r="M26" i="10" s="1"/>
  <c r="L108" i="9"/>
  <c r="H108" i="9"/>
  <c r="M108" i="9" s="1"/>
  <c r="L32" i="9"/>
  <c r="H32" i="9"/>
  <c r="L102" i="8"/>
  <c r="H102" i="8"/>
  <c r="L86" i="8"/>
  <c r="H86" i="8"/>
  <c r="K86" i="8" s="1"/>
  <c r="L46" i="8"/>
  <c r="H46" i="8"/>
  <c r="K26" i="17"/>
  <c r="O15" i="16"/>
  <c r="K389" i="11"/>
  <c r="K262" i="11"/>
  <c r="K254" i="11"/>
  <c r="K230" i="11"/>
  <c r="K198" i="11"/>
  <c r="K155" i="11"/>
  <c r="K123" i="11"/>
  <c r="K41" i="11"/>
  <c r="N19" i="10"/>
  <c r="K137" i="9"/>
  <c r="L61" i="10"/>
  <c r="L45" i="10"/>
  <c r="N136" i="9"/>
  <c r="L132" i="9"/>
  <c r="L104" i="9"/>
  <c r="L96" i="9"/>
  <c r="N92" i="9"/>
  <c r="N88" i="9"/>
  <c r="L84" i="9"/>
  <c r="N80" i="9"/>
  <c r="N68" i="9"/>
  <c r="L44" i="9"/>
  <c r="L40" i="9"/>
  <c r="N28" i="9"/>
  <c r="N44" i="7"/>
  <c r="L57" i="14"/>
  <c r="H57" i="14"/>
  <c r="O57" i="14" s="1"/>
  <c r="L53" i="14"/>
  <c r="H53" i="14"/>
  <c r="M53" i="14" s="1"/>
  <c r="L49" i="14"/>
  <c r="H49" i="14"/>
  <c r="O49" i="14" s="1"/>
  <c r="L45" i="14"/>
  <c r="H45" i="14"/>
  <c r="M45" i="14" s="1"/>
  <c r="L41" i="14"/>
  <c r="H41" i="14"/>
  <c r="O41" i="14" s="1"/>
  <c r="L37" i="14"/>
  <c r="H37" i="14"/>
  <c r="M37" i="14" s="1"/>
  <c r="L33" i="14"/>
  <c r="H33" i="14"/>
  <c r="O33" i="14" s="1"/>
  <c r="L29" i="14"/>
  <c r="H29" i="14"/>
  <c r="K29" i="14" s="1"/>
  <c r="L25" i="14"/>
  <c r="H25" i="14"/>
  <c r="M25" i="14" s="1"/>
  <c r="L17" i="14"/>
  <c r="H17" i="14"/>
  <c r="K17" i="14" s="1"/>
  <c r="H27" i="13"/>
  <c r="M27" i="13" s="1"/>
  <c r="P27" i="13" s="1"/>
  <c r="K24" i="7"/>
  <c r="N30" i="16"/>
  <c r="L30" i="16"/>
  <c r="N26" i="16"/>
  <c r="L26" i="16"/>
  <c r="N26" i="15"/>
  <c r="L26" i="15"/>
  <c r="N38" i="14"/>
  <c r="L38" i="14"/>
  <c r="L100" i="11"/>
  <c r="N100" i="11"/>
  <c r="L34" i="15"/>
  <c r="H67" i="13"/>
  <c r="M67" i="13" s="1"/>
  <c r="P67" i="13" s="1"/>
  <c r="H63" i="13"/>
  <c r="M63" i="13" s="1"/>
  <c r="P63" i="13" s="1"/>
  <c r="H59" i="13"/>
  <c r="M59" i="13" s="1"/>
  <c r="P59" i="13" s="1"/>
  <c r="H55" i="13"/>
  <c r="M55" i="13" s="1"/>
  <c r="P55" i="13" s="1"/>
  <c r="H51" i="13"/>
  <c r="M51" i="13" s="1"/>
  <c r="P51" i="13" s="1"/>
  <c r="H47" i="13"/>
  <c r="M47" i="13" s="1"/>
  <c r="P47" i="13" s="1"/>
  <c r="H43" i="13"/>
  <c r="M43" i="13" s="1"/>
  <c r="P43" i="13" s="1"/>
  <c r="H39" i="13"/>
  <c r="M39" i="13" s="1"/>
  <c r="P39" i="13" s="1"/>
  <c r="H35" i="13"/>
  <c r="M35" i="13" s="1"/>
  <c r="P35" i="13" s="1"/>
  <c r="H31" i="13"/>
  <c r="M31" i="13" s="1"/>
  <c r="P31" i="13" s="1"/>
  <c r="H23" i="13"/>
  <c r="M23" i="13" s="1"/>
  <c r="P23" i="13" s="1"/>
  <c r="H19" i="13"/>
  <c r="M19" i="13" s="1"/>
  <c r="P19" i="13" s="1"/>
  <c r="H15" i="13"/>
  <c r="M15" i="13" s="1"/>
  <c r="P15" i="13" s="1"/>
  <c r="H73" i="11"/>
  <c r="L73" i="11"/>
  <c r="H23" i="11"/>
  <c r="M23" i="11" s="1"/>
  <c r="L23" i="11"/>
  <c r="K76" i="4"/>
  <c r="N38" i="15"/>
  <c r="L38" i="15"/>
  <c r="N30" i="15"/>
  <c r="L30" i="15"/>
  <c r="N58" i="14"/>
  <c r="L58" i="14"/>
  <c r="N54" i="14"/>
  <c r="L54" i="14"/>
  <c r="N50" i="14"/>
  <c r="L50" i="14"/>
  <c r="N46" i="14"/>
  <c r="L46" i="14"/>
  <c r="N42" i="14"/>
  <c r="L42" i="14"/>
  <c r="N34" i="14"/>
  <c r="L34" i="14"/>
  <c r="N30" i="14"/>
  <c r="L30" i="14"/>
  <c r="N26" i="14"/>
  <c r="L26" i="14"/>
  <c r="L390" i="11"/>
  <c r="N390" i="11"/>
  <c r="N386" i="11"/>
  <c r="L386" i="11"/>
  <c r="L382" i="11"/>
  <c r="N382" i="11"/>
  <c r="N378" i="11"/>
  <c r="L378" i="11"/>
  <c r="N374" i="11"/>
  <c r="L374" i="11"/>
  <c r="N370" i="11"/>
  <c r="L370" i="11"/>
  <c r="N366" i="11"/>
  <c r="L366" i="11"/>
  <c r="N362" i="11"/>
  <c r="L362" i="11"/>
  <c r="N358" i="11"/>
  <c r="L358" i="11"/>
  <c r="N354" i="11"/>
  <c r="L354" i="11"/>
  <c r="N350" i="11"/>
  <c r="L350" i="11"/>
  <c r="N346" i="11"/>
  <c r="L346" i="11"/>
  <c r="N342" i="11"/>
  <c r="L342" i="11"/>
  <c r="L338" i="11"/>
  <c r="N338" i="11"/>
  <c r="N334" i="11"/>
  <c r="L334" i="11"/>
  <c r="N330" i="11"/>
  <c r="L330" i="11"/>
  <c r="N326" i="11"/>
  <c r="L326" i="11"/>
  <c r="N322" i="11"/>
  <c r="L322" i="11"/>
  <c r="N318" i="11"/>
  <c r="L318" i="11"/>
  <c r="N314" i="11"/>
  <c r="L314" i="11"/>
  <c r="N310" i="11"/>
  <c r="L310" i="11"/>
  <c r="N307" i="11"/>
  <c r="L307" i="11"/>
  <c r="N303" i="11"/>
  <c r="L303" i="11"/>
  <c r="N299" i="11"/>
  <c r="L299" i="11"/>
  <c r="N295" i="11"/>
  <c r="L295" i="11"/>
  <c r="N291" i="11"/>
  <c r="L291" i="11"/>
  <c r="N287" i="11"/>
  <c r="L287" i="11"/>
  <c r="N283" i="11"/>
  <c r="L283" i="11"/>
  <c r="N279" i="11"/>
  <c r="L279" i="11"/>
  <c r="N275" i="11"/>
  <c r="L275" i="11"/>
  <c r="N271" i="11"/>
  <c r="L271" i="11"/>
  <c r="N267" i="11"/>
  <c r="L267" i="11"/>
  <c r="L263" i="11"/>
  <c r="N263" i="11"/>
  <c r="N259" i="11"/>
  <c r="L259" i="11"/>
  <c r="N255" i="11"/>
  <c r="L255" i="11"/>
  <c r="N251" i="11"/>
  <c r="L251" i="11"/>
  <c r="N247" i="11"/>
  <c r="L247" i="11"/>
  <c r="N243" i="11"/>
  <c r="L243" i="11"/>
  <c r="N239" i="11"/>
  <c r="L239" i="11"/>
  <c r="N235" i="11"/>
  <c r="L235" i="11"/>
  <c r="N231" i="11"/>
  <c r="L231" i="11"/>
  <c r="L227" i="11"/>
  <c r="N227" i="11"/>
  <c r="N223" i="11"/>
  <c r="L223" i="11"/>
  <c r="N219" i="11"/>
  <c r="L219" i="11"/>
  <c r="N215" i="11"/>
  <c r="L215" i="11"/>
  <c r="N211" i="11"/>
  <c r="L211" i="11"/>
  <c r="L207" i="11"/>
  <c r="N207" i="11"/>
  <c r="N203" i="11"/>
  <c r="L203" i="11"/>
  <c r="N199" i="11"/>
  <c r="L199" i="11"/>
  <c r="N195" i="11"/>
  <c r="L195" i="11"/>
  <c r="N191" i="11"/>
  <c r="L191" i="11"/>
  <c r="N187" i="11"/>
  <c r="L187" i="11"/>
  <c r="N183" i="11"/>
  <c r="L183" i="11"/>
  <c r="L179" i="11"/>
  <c r="N179" i="11"/>
  <c r="N176" i="11"/>
  <c r="L176" i="11"/>
  <c r="L172" i="11"/>
  <c r="N172" i="11"/>
  <c r="N168" i="11"/>
  <c r="L168" i="11"/>
  <c r="L164" i="11"/>
  <c r="N164" i="11"/>
  <c r="N160" i="11"/>
  <c r="L160" i="11"/>
  <c r="N156" i="11"/>
  <c r="L156" i="11"/>
  <c r="N152" i="11"/>
  <c r="L152" i="11"/>
  <c r="N148" i="11"/>
  <c r="L148" i="11"/>
  <c r="N144" i="11"/>
  <c r="L144" i="11"/>
  <c r="N140" i="11"/>
  <c r="L140" i="11"/>
  <c r="L136" i="11"/>
  <c r="N136" i="11"/>
  <c r="N132" i="11"/>
  <c r="L132" i="11"/>
  <c r="N128" i="11"/>
  <c r="L128" i="11"/>
  <c r="N124" i="11"/>
  <c r="L124" i="11"/>
  <c r="N120" i="11"/>
  <c r="L120" i="11"/>
  <c r="L116" i="11"/>
  <c r="N116" i="11"/>
  <c r="M116" i="11"/>
  <c r="N112" i="11"/>
  <c r="L112" i="11"/>
  <c r="L108" i="11"/>
  <c r="N108" i="11"/>
  <c r="N104" i="11"/>
  <c r="L104" i="11"/>
  <c r="N96" i="11"/>
  <c r="L96" i="11"/>
  <c r="N92" i="11"/>
  <c r="L92" i="11"/>
  <c r="N88" i="11"/>
  <c r="L88" i="11"/>
  <c r="N84" i="11"/>
  <c r="L84" i="11"/>
  <c r="L80" i="11"/>
  <c r="N80" i="11"/>
  <c r="N76" i="11"/>
  <c r="L76" i="11"/>
  <c r="N72" i="11"/>
  <c r="L72" i="11"/>
  <c r="N54" i="11"/>
  <c r="L54" i="11"/>
  <c r="N50" i="11"/>
  <c r="L50" i="11"/>
  <c r="N46" i="11"/>
  <c r="L46" i="11"/>
  <c r="N42" i="11"/>
  <c r="L42" i="11"/>
  <c r="N38" i="11"/>
  <c r="L38" i="11"/>
  <c r="L34" i="11"/>
  <c r="N34" i="11"/>
  <c r="N30" i="11"/>
  <c r="L30" i="11"/>
  <c r="N26" i="11"/>
  <c r="L26" i="11"/>
  <c r="N138" i="9"/>
  <c r="L138" i="9"/>
  <c r="L134" i="9"/>
  <c r="N134" i="9"/>
  <c r="N130" i="9"/>
  <c r="L130" i="9"/>
  <c r="N126" i="9"/>
  <c r="L126" i="9"/>
  <c r="N122" i="9"/>
  <c r="L122" i="9"/>
  <c r="N118" i="9"/>
  <c r="L118" i="9"/>
  <c r="N114" i="9"/>
  <c r="L114" i="9"/>
  <c r="N110" i="9"/>
  <c r="L110" i="9"/>
  <c r="L106" i="9"/>
  <c r="N106" i="9"/>
  <c r="N102" i="9"/>
  <c r="L102" i="9"/>
  <c r="L98" i="9"/>
  <c r="N98" i="9"/>
  <c r="N94" i="9"/>
  <c r="L94" i="9"/>
  <c r="N90" i="9"/>
  <c r="L90" i="9"/>
  <c r="N86" i="9"/>
  <c r="L86" i="9"/>
  <c r="L82" i="9"/>
  <c r="N82" i="9"/>
  <c r="L78" i="9"/>
  <c r="N78" i="9"/>
  <c r="N74" i="9"/>
  <c r="L74" i="9"/>
  <c r="L70" i="9"/>
  <c r="N70" i="9"/>
  <c r="N66" i="9"/>
  <c r="L66" i="9"/>
  <c r="N62" i="9"/>
  <c r="L62" i="9"/>
  <c r="N58" i="9"/>
  <c r="L58" i="9"/>
  <c r="L54" i="9"/>
  <c r="N54" i="9"/>
  <c r="N50" i="9"/>
  <c r="L50" i="9"/>
  <c r="L46" i="9"/>
  <c r="N46" i="9"/>
  <c r="N42" i="9"/>
  <c r="L42" i="9"/>
  <c r="L38" i="9"/>
  <c r="N38" i="9"/>
  <c r="N34" i="9"/>
  <c r="L34" i="9"/>
  <c r="N30" i="9"/>
  <c r="L30" i="9"/>
  <c r="L26" i="9"/>
  <c r="N26" i="9"/>
  <c r="K49" i="13"/>
  <c r="M183" i="11"/>
  <c r="O76" i="11"/>
  <c r="O80" i="11"/>
  <c r="H375" i="11"/>
  <c r="M375" i="11" s="1"/>
  <c r="L375" i="11"/>
  <c r="H343" i="11"/>
  <c r="L343" i="11"/>
  <c r="L331" i="11"/>
  <c r="H331" i="11"/>
  <c r="O331" i="11" s="1"/>
  <c r="L264" i="11"/>
  <c r="H264" i="11"/>
  <c r="O264" i="11" s="1"/>
  <c r="H232" i="11"/>
  <c r="O232" i="11" s="1"/>
  <c r="L232" i="11"/>
  <c r="L212" i="11"/>
  <c r="H212" i="11"/>
  <c r="M212" i="11" s="1"/>
  <c r="L184" i="11"/>
  <c r="H184" i="11"/>
  <c r="O184" i="11" s="1"/>
  <c r="L133" i="11"/>
  <c r="H133" i="11"/>
  <c r="O133" i="11" s="1"/>
  <c r="H97" i="11"/>
  <c r="O97" i="11" s="1"/>
  <c r="L97" i="11"/>
  <c r="H31" i="11"/>
  <c r="L31" i="11"/>
  <c r="H27" i="11"/>
  <c r="O27" i="11" s="1"/>
  <c r="L27" i="11"/>
  <c r="H19" i="11"/>
  <c r="L19" i="11"/>
  <c r="H15" i="11"/>
  <c r="L15" i="11"/>
  <c r="M112" i="11"/>
  <c r="M223" i="11"/>
  <c r="O342" i="11"/>
  <c r="O34" i="11"/>
  <c r="O38" i="11"/>
  <c r="O46" i="11"/>
  <c r="O54" i="11"/>
  <c r="O72" i="11"/>
  <c r="O92" i="11"/>
  <c r="M128" i="11"/>
  <c r="M148" i="11"/>
  <c r="M164" i="11"/>
  <c r="M100" i="11"/>
  <c r="O108" i="11"/>
  <c r="M168" i="11"/>
  <c r="M203" i="11"/>
  <c r="M34" i="9"/>
  <c r="O30" i="11"/>
  <c r="O42" i="11"/>
  <c r="O50" i="11"/>
  <c r="M96" i="11"/>
  <c r="O124" i="11"/>
  <c r="M132" i="11"/>
  <c r="K138" i="11"/>
  <c r="O144" i="11"/>
  <c r="O176" i="11"/>
  <c r="M211" i="11"/>
  <c r="O334" i="11"/>
  <c r="O90" i="9"/>
  <c r="O219" i="11"/>
  <c r="M239" i="11"/>
  <c r="O267" i="11"/>
  <c r="M275" i="11"/>
  <c r="M283" i="11"/>
  <c r="M299" i="11"/>
  <c r="O70" i="9"/>
  <c r="O94" i="9"/>
  <c r="M98" i="9"/>
  <c r="O126" i="9"/>
  <c r="M179" i="11"/>
  <c r="K201" i="11"/>
  <c r="M207" i="11"/>
  <c r="M227" i="11"/>
  <c r="K257" i="11"/>
  <c r="O338" i="11"/>
  <c r="O46" i="9"/>
  <c r="O114" i="9"/>
  <c r="M152" i="11"/>
  <c r="O160" i="11"/>
  <c r="O235" i="11"/>
  <c r="M243" i="11"/>
  <c r="O271" i="11"/>
  <c r="O279" i="11"/>
  <c r="M287" i="11"/>
  <c r="O295" i="11"/>
  <c r="M303" i="11"/>
  <c r="O346" i="11"/>
  <c r="M26" i="9"/>
  <c r="O42" i="9"/>
  <c r="O58" i="9"/>
  <c r="O102" i="9"/>
  <c r="M130" i="9"/>
  <c r="M106" i="9"/>
  <c r="M134" i="9"/>
  <c r="L22" i="10"/>
  <c r="L18" i="10"/>
  <c r="N24" i="9"/>
  <c r="L20" i="9"/>
  <c r="N16" i="9"/>
  <c r="K30" i="17"/>
  <c r="L66" i="7"/>
  <c r="N66" i="7"/>
  <c r="N62" i="7"/>
  <c r="L62" i="7"/>
  <c r="N58" i="7"/>
  <c r="L58" i="7"/>
  <c r="L54" i="7"/>
  <c r="N54" i="7"/>
  <c r="M54" i="7"/>
  <c r="L50" i="7"/>
  <c r="N50" i="7"/>
  <c r="N46" i="7"/>
  <c r="L46" i="7"/>
  <c r="L42" i="7"/>
  <c r="N42" i="7"/>
  <c r="N38" i="7"/>
  <c r="L38" i="7"/>
  <c r="L34" i="7"/>
  <c r="N34" i="7"/>
  <c r="L30" i="7"/>
  <c r="N30" i="7"/>
  <c r="L26" i="7"/>
  <c r="N26" i="7"/>
  <c r="K36" i="7"/>
  <c r="L387" i="11"/>
  <c r="H387" i="11"/>
  <c r="L383" i="11"/>
  <c r="H383" i="11"/>
  <c r="L371" i="11"/>
  <c r="H371" i="11"/>
  <c r="L367" i="11"/>
  <c r="H367" i="11"/>
  <c r="L355" i="11"/>
  <c r="H355" i="11"/>
  <c r="L351" i="11"/>
  <c r="H351" i="11"/>
  <c r="M351" i="11" s="1"/>
  <c r="L335" i="11"/>
  <c r="H335" i="11"/>
  <c r="L323" i="11"/>
  <c r="H323" i="11"/>
  <c r="O323" i="11" s="1"/>
  <c r="L319" i="11"/>
  <c r="H319" i="11"/>
  <c r="O319" i="11" s="1"/>
  <c r="L308" i="11"/>
  <c r="H308" i="11"/>
  <c r="O308" i="11" s="1"/>
  <c r="L304" i="11"/>
  <c r="H304" i="11"/>
  <c r="L300" i="11"/>
  <c r="H300" i="11"/>
  <c r="O300" i="11" s="1"/>
  <c r="L296" i="11"/>
  <c r="H296" i="11"/>
  <c r="O296" i="11" s="1"/>
  <c r="L292" i="11"/>
  <c r="H292" i="11"/>
  <c r="O292" i="11" s="1"/>
  <c r="L288" i="11"/>
  <c r="H288" i="11"/>
  <c r="L284" i="11"/>
  <c r="H284" i="11"/>
  <c r="O284" i="11" s="1"/>
  <c r="L280" i="11"/>
  <c r="H280" i="11"/>
  <c r="O280" i="11" s="1"/>
  <c r="L276" i="11"/>
  <c r="H276" i="11"/>
  <c r="M276" i="11" s="1"/>
  <c r="L260" i="11"/>
  <c r="H260" i="11"/>
  <c r="M260" i="11" s="1"/>
  <c r="L252" i="11"/>
  <c r="H252" i="11"/>
  <c r="M252" i="11" s="1"/>
  <c r="L248" i="11"/>
  <c r="H248" i="11"/>
  <c r="O248" i="11" s="1"/>
  <c r="L228" i="11"/>
  <c r="H228" i="11"/>
  <c r="O228" i="11" s="1"/>
  <c r="L224" i="11"/>
  <c r="H224" i="11"/>
  <c r="O224" i="11" s="1"/>
  <c r="L220" i="11"/>
  <c r="H220" i="11"/>
  <c r="O220" i="11" s="1"/>
  <c r="L216" i="11"/>
  <c r="H216" i="11"/>
  <c r="O216" i="11" s="1"/>
  <c r="L204" i="11"/>
  <c r="H204" i="11"/>
  <c r="O204" i="11" s="1"/>
  <c r="L196" i="11"/>
  <c r="H196" i="11"/>
  <c r="O196" i="11" s="1"/>
  <c r="L192" i="11"/>
  <c r="H192" i="11"/>
  <c r="O192" i="11" s="1"/>
  <c r="L177" i="11"/>
  <c r="H177" i="11"/>
  <c r="O177" i="11" s="1"/>
  <c r="L173" i="11"/>
  <c r="H173" i="11"/>
  <c r="O173" i="11" s="1"/>
  <c r="L169" i="11"/>
  <c r="H169" i="11"/>
  <c r="M169" i="11" s="1"/>
  <c r="L165" i="11"/>
  <c r="H165" i="11"/>
  <c r="O165" i="11" s="1"/>
  <c r="L145" i="11"/>
  <c r="H145" i="11"/>
  <c r="O145" i="11" s="1"/>
  <c r="L141" i="11"/>
  <c r="H141" i="11"/>
  <c r="M141" i="11" s="1"/>
  <c r="L121" i="11"/>
  <c r="H121" i="11"/>
  <c r="O121" i="11" s="1"/>
  <c r="L117" i="11"/>
  <c r="H117" i="11"/>
  <c r="O117" i="11" s="1"/>
  <c r="L113" i="11"/>
  <c r="H113" i="11"/>
  <c r="O113" i="11" s="1"/>
  <c r="L109" i="11"/>
  <c r="H109" i="11"/>
  <c r="O109" i="11" s="1"/>
  <c r="L89" i="11"/>
  <c r="H89" i="11"/>
  <c r="O89" i="11" s="1"/>
  <c r="L85" i="11"/>
  <c r="H85" i="11"/>
  <c r="L81" i="11"/>
  <c r="H81" i="11"/>
  <c r="L69" i="11"/>
  <c r="H69" i="11"/>
  <c r="O69" i="11" s="1"/>
  <c r="L55" i="11"/>
  <c r="H55" i="11"/>
  <c r="O55" i="11" s="1"/>
  <c r="L51" i="11"/>
  <c r="H51" i="11"/>
  <c r="L57" i="10"/>
  <c r="H57" i="10"/>
  <c r="K57" i="10" s="1"/>
  <c r="L53" i="10"/>
  <c r="H53" i="10"/>
  <c r="M53" i="10" s="1"/>
  <c r="L41" i="10"/>
  <c r="H41" i="10"/>
  <c r="L37" i="10"/>
  <c r="H37" i="10"/>
  <c r="M37" i="10" s="1"/>
  <c r="L25" i="10"/>
  <c r="H25" i="10"/>
  <c r="K25" i="10" s="1"/>
  <c r="L21" i="10"/>
  <c r="H21" i="10"/>
  <c r="L17" i="10"/>
  <c r="H17" i="10"/>
  <c r="L59" i="9"/>
  <c r="H59" i="9"/>
  <c r="K85" i="8"/>
  <c r="K37" i="8"/>
  <c r="H35" i="11"/>
  <c r="K37" i="11"/>
  <c r="H39" i="11"/>
  <c r="O39" i="11" s="1"/>
  <c r="L93" i="11"/>
  <c r="K107" i="11"/>
  <c r="L129" i="11"/>
  <c r="H161" i="11"/>
  <c r="O161" i="11" s="1"/>
  <c r="L180" i="11"/>
  <c r="H208" i="11"/>
  <c r="O208" i="11" s="1"/>
  <c r="H244" i="11"/>
  <c r="M244" i="11" s="1"/>
  <c r="K249" i="11"/>
  <c r="H256" i="11"/>
  <c r="O256" i="11" s="1"/>
  <c r="L327" i="11"/>
  <c r="L339" i="11"/>
  <c r="L363" i="11"/>
  <c r="L33" i="10"/>
  <c r="H45" i="10"/>
  <c r="L65" i="10"/>
  <c r="H43" i="11"/>
  <c r="O43" i="11" s="1"/>
  <c r="H47" i="11"/>
  <c r="O47" i="11" s="1"/>
  <c r="H105" i="11"/>
  <c r="O105" i="11" s="1"/>
  <c r="L125" i="11"/>
  <c r="L153" i="11"/>
  <c r="H157" i="11"/>
  <c r="M157" i="11" s="1"/>
  <c r="K190" i="11"/>
  <c r="H240" i="11"/>
  <c r="O240" i="11" s="1"/>
  <c r="H272" i="11"/>
  <c r="O272" i="11" s="1"/>
  <c r="H315" i="11"/>
  <c r="M315" i="11" s="1"/>
  <c r="K320" i="11"/>
  <c r="K349" i="11"/>
  <c r="L359" i="11"/>
  <c r="K381" i="11"/>
  <c r="L391" i="11"/>
  <c r="L77" i="11"/>
  <c r="H101" i="11"/>
  <c r="O101" i="11" s="1"/>
  <c r="H137" i="11"/>
  <c r="L149" i="11"/>
  <c r="H188" i="11"/>
  <c r="O188" i="11" s="1"/>
  <c r="H200" i="11"/>
  <c r="M200" i="11" s="1"/>
  <c r="K214" i="11"/>
  <c r="L236" i="11"/>
  <c r="H268" i="11"/>
  <c r="O268" i="11" s="1"/>
  <c r="L311" i="11"/>
  <c r="K333" i="11"/>
  <c r="L347" i="11"/>
  <c r="L379" i="11"/>
  <c r="L49" i="10"/>
  <c r="H61" i="10"/>
  <c r="K171" i="11"/>
  <c r="K20" i="7"/>
  <c r="K53" i="11"/>
  <c r="K139" i="11"/>
  <c r="K175" i="11"/>
  <c r="K197" i="11"/>
  <c r="K202" i="11"/>
  <c r="K253" i="11"/>
  <c r="K258" i="11"/>
  <c r="K261" i="11"/>
  <c r="K294" i="11"/>
  <c r="K91" i="11"/>
  <c r="K206" i="11"/>
  <c r="K309" i="11"/>
  <c r="K312" i="11"/>
  <c r="K325" i="11"/>
  <c r="K328" i="11"/>
  <c r="K337" i="11"/>
  <c r="K341" i="11"/>
  <c r="K357" i="11"/>
  <c r="K373" i="11"/>
  <c r="K101" i="9"/>
  <c r="K33" i="7"/>
  <c r="O50" i="7"/>
  <c r="O34" i="7"/>
  <c r="O42" i="7"/>
  <c r="O58" i="7"/>
  <c r="M18" i="7"/>
  <c r="O46" i="7"/>
  <c r="O62" i="7"/>
  <c r="N67" i="10"/>
  <c r="N59" i="10"/>
  <c r="N51" i="10"/>
  <c r="N43" i="10"/>
  <c r="N35" i="10"/>
  <c r="N27" i="10"/>
  <c r="N282" i="11"/>
  <c r="N270" i="11"/>
  <c r="N262" i="11"/>
  <c r="N254" i="11"/>
  <c r="N246" i="11"/>
  <c r="N234" i="11"/>
  <c r="N226" i="11"/>
  <c r="N214" i="11"/>
  <c r="N206" i="11"/>
  <c r="N198" i="11"/>
  <c r="N190" i="11"/>
  <c r="N151" i="11"/>
  <c r="N131" i="11"/>
  <c r="N129" i="9"/>
  <c r="N93" i="9"/>
  <c r="N29" i="9"/>
  <c r="N99" i="9"/>
  <c r="N71" i="9"/>
  <c r="N35" i="7"/>
  <c r="M57" i="4"/>
  <c r="O54" i="17"/>
  <c r="O18" i="17"/>
  <c r="K22" i="17"/>
  <c r="O26" i="17"/>
  <c r="O38" i="17"/>
  <c r="K46" i="17"/>
  <c r="K53" i="13"/>
  <c r="K234" i="11"/>
  <c r="K345" i="11"/>
  <c r="K121" i="9"/>
  <c r="K44" i="7"/>
  <c r="L14" i="11"/>
  <c r="H14" i="11"/>
  <c r="K14" i="11" s="1"/>
  <c r="K159" i="11"/>
  <c r="K266" i="11"/>
  <c r="K49" i="8"/>
  <c r="K218" i="11"/>
  <c r="K81" i="8"/>
  <c r="K140" i="9"/>
  <c r="M90" i="9"/>
  <c r="K48" i="7"/>
  <c r="K189" i="11"/>
  <c r="K194" i="11"/>
  <c r="K250" i="11"/>
  <c r="K270" i="11"/>
  <c r="K290" i="11"/>
  <c r="K306" i="11"/>
  <c r="K313" i="11"/>
  <c r="K316" i="11"/>
  <c r="K321" i="11"/>
  <c r="K324" i="11"/>
  <c r="K329" i="11"/>
  <c r="K332" i="11"/>
  <c r="K353" i="11"/>
  <c r="K361" i="11"/>
  <c r="K369" i="11"/>
  <c r="K377" i="11"/>
  <c r="K385" i="11"/>
  <c r="K15" i="10"/>
  <c r="K41" i="9"/>
  <c r="K58" i="9"/>
  <c r="K69" i="9"/>
  <c r="K45" i="8"/>
  <c r="K103" i="11"/>
  <c r="K119" i="11"/>
  <c r="K31" i="10"/>
  <c r="K39" i="10"/>
  <c r="K47" i="10"/>
  <c r="K55" i="10"/>
  <c r="K63" i="10"/>
  <c r="K116" i="9"/>
  <c r="K28" i="7"/>
  <c r="K32" i="7"/>
  <c r="K53" i="7"/>
  <c r="L27" i="16"/>
  <c r="L15" i="16"/>
  <c r="L385" i="11"/>
  <c r="L377" i="11"/>
  <c r="L369" i="11"/>
  <c r="L361" i="11"/>
  <c r="L353" i="11"/>
  <c r="L345" i="11"/>
  <c r="L337" i="11"/>
  <c r="L329" i="11"/>
  <c r="L321" i="11"/>
  <c r="L313" i="11"/>
  <c r="L306" i="11"/>
  <c r="L298" i="11"/>
  <c r="L286" i="11"/>
  <c r="L266" i="11"/>
  <c r="L218" i="11"/>
  <c r="L171" i="11"/>
  <c r="L25" i="11"/>
  <c r="L63" i="10"/>
  <c r="L55" i="10"/>
  <c r="L47" i="10"/>
  <c r="L39" i="10"/>
  <c r="L31" i="10"/>
  <c r="L23" i="10"/>
  <c r="L15" i="10"/>
  <c r="L141" i="9"/>
  <c r="L81" i="9"/>
  <c r="L49" i="9"/>
  <c r="L75" i="8"/>
  <c r="M24" i="4"/>
  <c r="M44" i="4"/>
  <c r="O44" i="4"/>
  <c r="O53" i="4"/>
  <c r="M15" i="4"/>
  <c r="O15" i="4"/>
  <c r="P15" i="4" s="1"/>
  <c r="O25" i="4"/>
  <c r="M27" i="4"/>
  <c r="O27" i="4"/>
  <c r="M36" i="4"/>
  <c r="O36" i="4"/>
  <c r="O46" i="4"/>
  <c r="M55" i="4"/>
  <c r="O55" i="4"/>
  <c r="P55" i="4" s="1"/>
  <c r="M63" i="4"/>
  <c r="O63" i="4"/>
  <c r="M72" i="4"/>
  <c r="O72" i="4"/>
  <c r="O77" i="4"/>
  <c r="M80" i="4"/>
  <c r="O80" i="4"/>
  <c r="M19" i="4"/>
  <c r="O19" i="4"/>
  <c r="M20" i="4"/>
  <c r="O20" i="4"/>
  <c r="O21" i="4"/>
  <c r="O30" i="4"/>
  <c r="M31" i="4"/>
  <c r="O31" i="4"/>
  <c r="M32" i="4"/>
  <c r="P32" i="4" s="1"/>
  <c r="O32" i="4"/>
  <c r="O33" i="4"/>
  <c r="P33" i="4" s="1"/>
  <c r="O41" i="4"/>
  <c r="O42" i="4"/>
  <c r="P42" i="4" s="1"/>
  <c r="M46" i="4"/>
  <c r="P46" i="4" s="1"/>
  <c r="O49" i="4"/>
  <c r="O50" i="4"/>
  <c r="M51" i="4"/>
  <c r="O51" i="4"/>
  <c r="M52" i="4"/>
  <c r="O58" i="4"/>
  <c r="M59" i="4"/>
  <c r="O59" i="4"/>
  <c r="M60" i="4"/>
  <c r="O66" i="4"/>
  <c r="M67" i="4"/>
  <c r="O67" i="4"/>
  <c r="M68" i="4"/>
  <c r="O74" i="4"/>
  <c r="M75" i="4"/>
  <c r="O75" i="4"/>
  <c r="O82" i="4"/>
  <c r="O23" i="5"/>
  <c r="M24" i="5"/>
  <c r="O24" i="5"/>
  <c r="O25" i="5"/>
  <c r="P25" i="5" s="1"/>
  <c r="O38" i="5"/>
  <c r="M40" i="5"/>
  <c r="O40" i="5"/>
  <c r="O41" i="5"/>
  <c r="P41" i="5" s="1"/>
  <c r="O26" i="5"/>
  <c r="M28" i="5"/>
  <c r="O28" i="5"/>
  <c r="O29" i="5"/>
  <c r="O42" i="5"/>
  <c r="M44" i="5"/>
  <c r="O44" i="5"/>
  <c r="M23" i="4"/>
  <c r="O23" i="4"/>
  <c r="M43" i="4"/>
  <c r="P43" i="4" s="1"/>
  <c r="O43" i="4"/>
  <c r="O61" i="4"/>
  <c r="M16" i="4"/>
  <c r="O16" i="4"/>
  <c r="P16" i="4" s="1"/>
  <c r="O26" i="4"/>
  <c r="O37" i="4"/>
  <c r="O45" i="4"/>
  <c r="O54" i="4"/>
  <c r="M56" i="4"/>
  <c r="O56" i="4"/>
  <c r="M64" i="4"/>
  <c r="O64" i="4"/>
  <c r="P64" i="4" s="1"/>
  <c r="M71" i="4"/>
  <c r="P71" i="4" s="1"/>
  <c r="O71" i="4"/>
  <c r="M79" i="4"/>
  <c r="O79" i="4"/>
  <c r="O15" i="5"/>
  <c r="M17" i="5"/>
  <c r="P17" i="5" s="1"/>
  <c r="O17" i="5"/>
  <c r="O18" i="5"/>
  <c r="P18" i="5" s="1"/>
  <c r="O30" i="5"/>
  <c r="M32" i="5"/>
  <c r="O32" i="5"/>
  <c r="O33" i="5"/>
  <c r="O34" i="4"/>
  <c r="M69" i="4"/>
  <c r="P69" i="4" s="1"/>
  <c r="O69" i="4"/>
  <c r="O17" i="4"/>
  <c r="M28" i="4"/>
  <c r="O28" i="4"/>
  <c r="M35" i="4"/>
  <c r="O35" i="4"/>
  <c r="O38" i="4"/>
  <c r="P38" i="4" s="1"/>
  <c r="O62" i="4"/>
  <c r="O70" i="4"/>
  <c r="O78" i="4"/>
  <c r="O18" i="4"/>
  <c r="P18" i="4" s="1"/>
  <c r="O29" i="4"/>
  <c r="P29" i="4" s="1"/>
  <c r="M34" i="4"/>
  <c r="M39" i="4"/>
  <c r="O39" i="4"/>
  <c r="M40" i="4"/>
  <c r="M47" i="4"/>
  <c r="O47" i="4"/>
  <c r="M48" i="4"/>
  <c r="M53" i="4"/>
  <c r="P53" i="4" s="1"/>
  <c r="K57" i="4"/>
  <c r="M61" i="4"/>
  <c r="O65" i="4"/>
  <c r="M73" i="4"/>
  <c r="M76" i="4"/>
  <c r="O81" i="4"/>
  <c r="O19" i="5"/>
  <c r="M21" i="5"/>
  <c r="O21" i="5"/>
  <c r="O22" i="5"/>
  <c r="P22" i="5" s="1"/>
  <c r="M29" i="5"/>
  <c r="O34" i="5"/>
  <c r="M36" i="5"/>
  <c r="O36" i="5"/>
  <c r="O37" i="5"/>
  <c r="P37" i="5" s="1"/>
  <c r="O15" i="17"/>
  <c r="O23" i="17"/>
  <c r="O31" i="17"/>
  <c r="O32" i="17"/>
  <c r="P32" i="17" s="1"/>
  <c r="O50" i="17"/>
  <c r="M53" i="17"/>
  <c r="O53" i="17"/>
  <c r="O29" i="16"/>
  <c r="M21" i="17"/>
  <c r="O21" i="17"/>
  <c r="M29" i="17"/>
  <c r="O39" i="17"/>
  <c r="M28" i="16"/>
  <c r="O28" i="16"/>
  <c r="O28" i="17"/>
  <c r="O34" i="17"/>
  <c r="M37" i="17"/>
  <c r="O37" i="17"/>
  <c r="O47" i="17"/>
  <c r="O48" i="17"/>
  <c r="M17" i="17"/>
  <c r="O17" i="17"/>
  <c r="M25" i="17"/>
  <c r="O25" i="17"/>
  <c r="O42" i="17"/>
  <c r="M45" i="17"/>
  <c r="O45" i="17"/>
  <c r="O55" i="17"/>
  <c r="O56" i="17"/>
  <c r="O30" i="16"/>
  <c r="M16" i="16"/>
  <c r="O16" i="16"/>
  <c r="O17" i="16"/>
  <c r="M34" i="15"/>
  <c r="O34" i="15"/>
  <c r="O35" i="15"/>
  <c r="M36" i="14"/>
  <c r="O36" i="14"/>
  <c r="O37" i="14"/>
  <c r="O38" i="14"/>
  <c r="M52" i="14"/>
  <c r="O52" i="14"/>
  <c r="O53" i="14"/>
  <c r="O54" i="14"/>
  <c r="K21" i="11"/>
  <c r="O129" i="11"/>
  <c r="O149" i="11"/>
  <c r="K166" i="11"/>
  <c r="O180" i="11"/>
  <c r="K241" i="11"/>
  <c r="K37" i="9"/>
  <c r="M46" i="9"/>
  <c r="K55" i="9"/>
  <c r="K61" i="9"/>
  <c r="M110" i="9"/>
  <c r="O110" i="9"/>
  <c r="M118" i="9"/>
  <c r="K135" i="9"/>
  <c r="M138" i="9"/>
  <c r="K55" i="8"/>
  <c r="M60" i="8"/>
  <c r="O60" i="8"/>
  <c r="K98" i="8"/>
  <c r="O38" i="7"/>
  <c r="M38" i="7"/>
  <c r="M38" i="15"/>
  <c r="O38" i="15"/>
  <c r="O39" i="15"/>
  <c r="M40" i="14"/>
  <c r="O40" i="14"/>
  <c r="O42" i="14"/>
  <c r="M56" i="14"/>
  <c r="O56" i="14"/>
  <c r="O58" i="14"/>
  <c r="K60" i="13"/>
  <c r="K33" i="11"/>
  <c r="K44" i="11"/>
  <c r="K71" i="11"/>
  <c r="K75" i="11"/>
  <c r="K79" i="11"/>
  <c r="K83" i="11"/>
  <c r="K87" i="11"/>
  <c r="O93" i="11"/>
  <c r="K110" i="11"/>
  <c r="O125" i="11"/>
  <c r="K135" i="11"/>
  <c r="K146" i="11"/>
  <c r="K186" i="11"/>
  <c r="K221" i="11"/>
  <c r="O236" i="11"/>
  <c r="K274" i="11"/>
  <c r="K297" i="11"/>
  <c r="M29" i="10"/>
  <c r="O29" i="10"/>
  <c r="K49" i="10"/>
  <c r="K28" i="9"/>
  <c r="M38" i="9"/>
  <c r="O38" i="9"/>
  <c r="M62" i="9"/>
  <c r="O62" i="9"/>
  <c r="O66" i="9"/>
  <c r="K92" i="9"/>
  <c r="K100" i="9"/>
  <c r="K108" i="9"/>
  <c r="O119" i="9"/>
  <c r="M68" i="8"/>
  <c r="P68" i="8" s="1"/>
  <c r="O68" i="8"/>
  <c r="K94" i="8"/>
  <c r="K56" i="7"/>
  <c r="K64" i="7"/>
  <c r="M18" i="17"/>
  <c r="M22" i="17"/>
  <c r="P22" i="17" s="1"/>
  <c r="M26" i="17"/>
  <c r="P26" i="17" s="1"/>
  <c r="M30" i="17"/>
  <c r="M46" i="17"/>
  <c r="M54" i="17"/>
  <c r="M20" i="16"/>
  <c r="O20" i="16"/>
  <c r="O21" i="16"/>
  <c r="O22" i="16"/>
  <c r="M23" i="16"/>
  <c r="O23" i="16"/>
  <c r="O15" i="15"/>
  <c r="O16" i="15"/>
  <c r="M17" i="15"/>
  <c r="O17" i="15"/>
  <c r="O19" i="15"/>
  <c r="O20" i="15"/>
  <c r="M21" i="15"/>
  <c r="O21" i="15"/>
  <c r="O23" i="15"/>
  <c r="O24" i="15"/>
  <c r="M25" i="15"/>
  <c r="O25" i="15"/>
  <c r="O27" i="15"/>
  <c r="O28" i="15"/>
  <c r="M29" i="15"/>
  <c r="O29" i="15"/>
  <c r="O18" i="14"/>
  <c r="O22" i="14"/>
  <c r="O26" i="14"/>
  <c r="O30" i="14"/>
  <c r="M44" i="14"/>
  <c r="O44" i="14"/>
  <c r="O45" i="14"/>
  <c r="O46" i="14"/>
  <c r="K65" i="13"/>
  <c r="K16" i="11"/>
  <c r="O40" i="11"/>
  <c r="K57" i="11"/>
  <c r="O77" i="11"/>
  <c r="O84" i="11"/>
  <c r="O88" i="11"/>
  <c r="K95" i="11"/>
  <c r="O100" i="11"/>
  <c r="O104" i="11"/>
  <c r="K106" i="11"/>
  <c r="K111" i="11"/>
  <c r="O116" i="11"/>
  <c r="O120" i="11"/>
  <c r="K122" i="11"/>
  <c r="K127" i="11"/>
  <c r="O132" i="11"/>
  <c r="O136" i="11"/>
  <c r="O137" i="11"/>
  <c r="O140" i="11"/>
  <c r="O141" i="11"/>
  <c r="K142" i="11"/>
  <c r="O152" i="11"/>
  <c r="O156" i="11"/>
  <c r="O157" i="11"/>
  <c r="O168" i="11"/>
  <c r="O172" i="11"/>
  <c r="K174" i="11"/>
  <c r="O183" i="11"/>
  <c r="O187" i="11"/>
  <c r="O191" i="11"/>
  <c r="O195" i="11"/>
  <c r="O199" i="11"/>
  <c r="O200" i="11"/>
  <c r="O203" i="11"/>
  <c r="O207" i="11"/>
  <c r="O211" i="11"/>
  <c r="O215" i="11"/>
  <c r="K217" i="11"/>
  <c r="O227" i="11"/>
  <c r="O231" i="11"/>
  <c r="O243" i="11"/>
  <c r="O247" i="11"/>
  <c r="O251" i="11"/>
  <c r="O252" i="11"/>
  <c r="O255" i="11"/>
  <c r="O259" i="11"/>
  <c r="O260" i="11"/>
  <c r="O263" i="11"/>
  <c r="K265" i="11"/>
  <c r="O275" i="11"/>
  <c r="O287" i="11"/>
  <c r="O291" i="11"/>
  <c r="K293" i="11"/>
  <c r="K298" i="11"/>
  <c r="O303" i="11"/>
  <c r="O307" i="11"/>
  <c r="O310" i="11"/>
  <c r="O311" i="11"/>
  <c r="O314" i="11"/>
  <c r="O315" i="11"/>
  <c r="O318" i="11"/>
  <c r="O322" i="11"/>
  <c r="O326" i="11"/>
  <c r="O327" i="11"/>
  <c r="O330" i="11"/>
  <c r="O339" i="11"/>
  <c r="O347" i="11"/>
  <c r="O350" i="11"/>
  <c r="O351" i="11"/>
  <c r="O354" i="11"/>
  <c r="O358" i="11"/>
  <c r="O359" i="11"/>
  <c r="O362" i="11"/>
  <c r="O363" i="11"/>
  <c r="O366" i="11"/>
  <c r="O370" i="11"/>
  <c r="O374" i="11"/>
  <c r="O375" i="11"/>
  <c r="O378" i="11"/>
  <c r="O379" i="11"/>
  <c r="O382" i="11"/>
  <c r="O386" i="11"/>
  <c r="O390" i="11"/>
  <c r="O391" i="11"/>
  <c r="M20" i="10"/>
  <c r="K23" i="10"/>
  <c r="M28" i="10"/>
  <c r="K28" i="10"/>
  <c r="M36" i="10"/>
  <c r="O36" i="10"/>
  <c r="M44" i="10"/>
  <c r="M52" i="10"/>
  <c r="M60" i="10"/>
  <c r="M68" i="10"/>
  <c r="O18" i="9"/>
  <c r="P18" i="9" s="1"/>
  <c r="K35" i="9"/>
  <c r="K46" i="9"/>
  <c r="K49" i="9"/>
  <c r="M58" i="9"/>
  <c r="K67" i="9"/>
  <c r="O74" i="9"/>
  <c r="M74" i="9"/>
  <c r="K77" i="9"/>
  <c r="K123" i="9"/>
  <c r="K31" i="8"/>
  <c r="K51" i="8"/>
  <c r="K65" i="8"/>
  <c r="K79" i="8"/>
  <c r="K90" i="8"/>
  <c r="K102" i="8"/>
  <c r="K16" i="7"/>
  <c r="O30" i="7"/>
  <c r="M30" i="7"/>
  <c r="K49" i="7"/>
  <c r="K67" i="7"/>
  <c r="M33" i="17"/>
  <c r="O33" i="17"/>
  <c r="O35" i="17"/>
  <c r="M41" i="17"/>
  <c r="O41" i="17"/>
  <c r="O43" i="17"/>
  <c r="M49" i="17"/>
  <c r="O49" i="17"/>
  <c r="O51" i="17"/>
  <c r="M57" i="17"/>
  <c r="O57" i="17"/>
  <c r="M24" i="16"/>
  <c r="O24" i="16"/>
  <c r="O25" i="16"/>
  <c r="O26" i="16"/>
  <c r="M27" i="16"/>
  <c r="O27" i="16"/>
  <c r="M18" i="15"/>
  <c r="O18" i="15"/>
  <c r="M22" i="15"/>
  <c r="O22" i="15"/>
  <c r="M26" i="15"/>
  <c r="O26" i="15"/>
  <c r="M30" i="15"/>
  <c r="O30" i="15"/>
  <c r="O31" i="15"/>
  <c r="O32" i="15"/>
  <c r="M16" i="14"/>
  <c r="M20" i="14"/>
  <c r="O20" i="14"/>
  <c r="M24" i="14"/>
  <c r="M28" i="14"/>
  <c r="O28" i="14"/>
  <c r="M32" i="14"/>
  <c r="O34" i="14"/>
  <c r="M48" i="14"/>
  <c r="O50" i="14"/>
  <c r="K17" i="13"/>
  <c r="K25" i="13"/>
  <c r="K33" i="13"/>
  <c r="K37" i="13"/>
  <c r="K41" i="13"/>
  <c r="K45" i="13"/>
  <c r="K61" i="13"/>
  <c r="K71" i="13"/>
  <c r="K45" i="11"/>
  <c r="K49" i="11"/>
  <c r="K78" i="11"/>
  <c r="O96" i="11"/>
  <c r="K102" i="11"/>
  <c r="O112" i="11"/>
  <c r="K118" i="11"/>
  <c r="O128" i="11"/>
  <c r="O148" i="11"/>
  <c r="O153" i="11"/>
  <c r="K154" i="11"/>
  <c r="O164" i="11"/>
  <c r="O169" i="11"/>
  <c r="O179" i="11"/>
  <c r="K185" i="11"/>
  <c r="K205" i="11"/>
  <c r="O212" i="11"/>
  <c r="O223" i="11"/>
  <c r="K229" i="11"/>
  <c r="O239" i="11"/>
  <c r="O244" i="11"/>
  <c r="O276" i="11"/>
  <c r="O283" i="11"/>
  <c r="P283" i="11" s="1"/>
  <c r="O288" i="11"/>
  <c r="O299" i="11"/>
  <c r="O304" i="11"/>
  <c r="M33" i="10"/>
  <c r="M41" i="10"/>
  <c r="M49" i="10"/>
  <c r="M65" i="10"/>
  <c r="K36" i="9"/>
  <c r="K44" i="9"/>
  <c r="K51" i="9"/>
  <c r="M54" i="9"/>
  <c r="K60" i="9"/>
  <c r="M66" i="9"/>
  <c r="K68" i="9"/>
  <c r="K79" i="9"/>
  <c r="M82" i="9"/>
  <c r="O86" i="9"/>
  <c r="M86" i="9"/>
  <c r="K90" i="9"/>
  <c r="K93" i="9"/>
  <c r="O98" i="9"/>
  <c r="P98" i="9" s="1"/>
  <c r="O106" i="9"/>
  <c r="K109" i="9"/>
  <c r="K113" i="9"/>
  <c r="O115" i="9"/>
  <c r="K124" i="9"/>
  <c r="O131" i="9"/>
  <c r="O134" i="9"/>
  <c r="K21" i="8"/>
  <c r="M64" i="8"/>
  <c r="O64" i="8"/>
  <c r="M72" i="8"/>
  <c r="O72" i="8"/>
  <c r="K60" i="7"/>
  <c r="K30" i="8"/>
  <c r="K34" i="8"/>
  <c r="K38" i="8"/>
  <c r="K46" i="8"/>
  <c r="K50" i="8"/>
  <c r="K54" i="8"/>
  <c r="K59" i="8"/>
  <c r="K74" i="8"/>
  <c r="K82" i="8"/>
  <c r="K40" i="7"/>
  <c r="O66" i="7"/>
  <c r="O389" i="11"/>
  <c r="O381" i="11"/>
  <c r="O373" i="11"/>
  <c r="O357" i="11"/>
  <c r="O341" i="11"/>
  <c r="O333" i="11"/>
  <c r="O325" i="11"/>
  <c r="O309" i="11"/>
  <c r="O302" i="11"/>
  <c r="M294" i="11"/>
  <c r="O290" i="11"/>
  <c r="M274" i="11"/>
  <c r="M238" i="11"/>
  <c r="O167" i="11"/>
  <c r="O155" i="11"/>
  <c r="O135" i="11"/>
  <c r="O115" i="11"/>
  <c r="O103" i="11"/>
  <c r="O83" i="11"/>
  <c r="O75" i="11"/>
  <c r="O89" i="9"/>
  <c r="K21" i="9"/>
  <c r="M16" i="6"/>
  <c r="K16" i="6"/>
  <c r="K18" i="6"/>
  <c r="O26" i="9"/>
  <c r="M30" i="9"/>
  <c r="O34" i="9"/>
  <c r="M50" i="9"/>
  <c r="K59" i="9"/>
  <c r="M78" i="9"/>
  <c r="O91" i="9"/>
  <c r="O111" i="9"/>
  <c r="M122" i="9"/>
  <c r="O130" i="9"/>
  <c r="M32" i="8"/>
  <c r="M40" i="8"/>
  <c r="M44" i="8"/>
  <c r="O44" i="8"/>
  <c r="M52" i="8"/>
  <c r="M76" i="8"/>
  <c r="O76" i="8"/>
  <c r="M84" i="8"/>
  <c r="K87" i="8"/>
  <c r="K103" i="8"/>
  <c r="O54" i="7"/>
  <c r="M66" i="7"/>
  <c r="K17" i="7"/>
  <c r="M16" i="8"/>
  <c r="K62" i="8"/>
  <c r="K66" i="8"/>
  <c r="M88" i="8"/>
  <c r="M92" i="8"/>
  <c r="O92" i="8"/>
  <c r="M100" i="8"/>
  <c r="K52" i="7"/>
  <c r="N65" i="10"/>
  <c r="O61" i="10"/>
  <c r="N61" i="10"/>
  <c r="N57" i="10"/>
  <c r="N53" i="10"/>
  <c r="N49" i="10"/>
  <c r="O45" i="10"/>
  <c r="N45" i="10"/>
  <c r="N41" i="10"/>
  <c r="N37" i="10"/>
  <c r="N33" i="10"/>
  <c r="N29" i="10"/>
  <c r="L29" i="10"/>
  <c r="N25" i="10"/>
  <c r="M25" i="10"/>
  <c r="N139" i="9"/>
  <c r="L139" i="9"/>
  <c r="N135" i="9"/>
  <c r="M135" i="9"/>
  <c r="L135" i="9"/>
  <c r="N131" i="9"/>
  <c r="L131" i="9"/>
  <c r="M127" i="9"/>
  <c r="L127" i="9"/>
  <c r="N127" i="9"/>
  <c r="L123" i="9"/>
  <c r="N123" i="9"/>
  <c r="L119" i="9"/>
  <c r="N115" i="9"/>
  <c r="M115" i="9"/>
  <c r="L115" i="9"/>
  <c r="N111" i="9"/>
  <c r="L111" i="9"/>
  <c r="N107" i="9"/>
  <c r="L107" i="9"/>
  <c r="N103" i="9"/>
  <c r="L103" i="9"/>
  <c r="L99" i="9"/>
  <c r="O99" i="9"/>
  <c r="M95" i="9"/>
  <c r="L95" i="9"/>
  <c r="N95" i="9"/>
  <c r="L91" i="9"/>
  <c r="N91" i="9"/>
  <c r="L87" i="9"/>
  <c r="N87" i="9"/>
  <c r="O83" i="9"/>
  <c r="N83" i="9"/>
  <c r="L83" i="9"/>
  <c r="L79" i="9"/>
  <c r="N79" i="9"/>
  <c r="N75" i="9"/>
  <c r="L75" i="9"/>
  <c r="L71" i="9"/>
  <c r="L67" i="9"/>
  <c r="N67" i="9"/>
  <c r="M67" i="9"/>
  <c r="N63" i="9"/>
  <c r="L63" i="9"/>
  <c r="N59" i="9"/>
  <c r="N55" i="9"/>
  <c r="L55" i="9"/>
  <c r="L51" i="9"/>
  <c r="N51" i="9"/>
  <c r="L47" i="9"/>
  <c r="O47" i="9"/>
  <c r="N47" i="9"/>
  <c r="N43" i="9"/>
  <c r="L43" i="9"/>
  <c r="L39" i="9"/>
  <c r="N39" i="9"/>
  <c r="M35" i="9"/>
  <c r="L35" i="9"/>
  <c r="N35" i="9"/>
  <c r="L31" i="9"/>
  <c r="N31" i="9"/>
  <c r="N27" i="9"/>
  <c r="L27" i="9"/>
  <c r="L23" i="9"/>
  <c r="N23" i="9"/>
  <c r="N19" i="9"/>
  <c r="M19" i="9"/>
  <c r="L19" i="9"/>
  <c r="L15" i="9"/>
  <c r="N15" i="9"/>
  <c r="O101" i="8"/>
  <c r="N101" i="8"/>
  <c r="L101" i="8"/>
  <c r="N97" i="8"/>
  <c r="L97" i="8"/>
  <c r="L93" i="8"/>
  <c r="N93" i="8"/>
  <c r="O89" i="8"/>
  <c r="N89" i="8"/>
  <c r="L89" i="8"/>
  <c r="O85" i="8"/>
  <c r="N85" i="8"/>
  <c r="L85" i="8"/>
  <c r="O81" i="8"/>
  <c r="N81" i="8"/>
  <c r="M81" i="8"/>
  <c r="L81" i="8"/>
  <c r="N77" i="8"/>
  <c r="M77" i="8"/>
  <c r="L77" i="8"/>
  <c r="N73" i="8"/>
  <c r="L73" i="8"/>
  <c r="N69" i="8"/>
  <c r="M69" i="8"/>
  <c r="L69" i="8"/>
  <c r="N65" i="8"/>
  <c r="L65" i="8"/>
  <c r="N61" i="8"/>
  <c r="L61" i="8"/>
  <c r="O61" i="8"/>
  <c r="L57" i="8"/>
  <c r="O57" i="8"/>
  <c r="N57" i="8"/>
  <c r="O53" i="8"/>
  <c r="N53" i="8"/>
  <c r="L53" i="8"/>
  <c r="N49" i="8"/>
  <c r="L49" i="8"/>
  <c r="O49" i="8"/>
  <c r="L45" i="8"/>
  <c r="O45" i="8"/>
  <c r="N45" i="8"/>
  <c r="O41" i="8"/>
  <c r="N41" i="8"/>
  <c r="L41" i="8"/>
  <c r="O37" i="8"/>
  <c r="N37" i="8"/>
  <c r="L37" i="8"/>
  <c r="N33" i="8"/>
  <c r="L33" i="8"/>
  <c r="O33" i="8"/>
  <c r="L29" i="8"/>
  <c r="O29" i="8"/>
  <c r="N29" i="8"/>
  <c r="N25" i="8"/>
  <c r="L25" i="8"/>
  <c r="N21" i="8"/>
  <c r="L21" i="8"/>
  <c r="N17" i="8"/>
  <c r="L17" i="8"/>
  <c r="N67" i="7"/>
  <c r="L67" i="7"/>
  <c r="L63" i="7"/>
  <c r="O63" i="7"/>
  <c r="N63" i="7"/>
  <c r="O59" i="7"/>
  <c r="N59" i="7"/>
  <c r="L59" i="7"/>
  <c r="N55" i="7"/>
  <c r="L55" i="7"/>
  <c r="O51" i="7"/>
  <c r="N51" i="7"/>
  <c r="L51" i="7"/>
  <c r="O47" i="7"/>
  <c r="N47" i="7"/>
  <c r="P47" i="7" s="1"/>
  <c r="L47" i="7"/>
  <c r="N43" i="7"/>
  <c r="L43" i="7"/>
  <c r="O43" i="7"/>
  <c r="L39" i="7"/>
  <c r="O39" i="7"/>
  <c r="N39" i="7"/>
  <c r="L35" i="7"/>
  <c r="O35" i="7"/>
  <c r="L31" i="7"/>
  <c r="N31" i="7"/>
  <c r="L27" i="7"/>
  <c r="N27" i="7"/>
  <c r="O27" i="7"/>
  <c r="O23" i="7"/>
  <c r="N23" i="7"/>
  <c r="L23" i="7"/>
  <c r="O19" i="7"/>
  <c r="N19" i="7"/>
  <c r="L19" i="7"/>
  <c r="O15" i="7"/>
  <c r="N15" i="7"/>
  <c r="L15" i="7"/>
  <c r="L17" i="6"/>
  <c r="N17" i="6"/>
  <c r="M45" i="10"/>
  <c r="M61" i="10"/>
  <c r="M49" i="8"/>
  <c r="M17" i="8"/>
  <c r="M25" i="8"/>
  <c r="M97" i="8"/>
  <c r="M19" i="7"/>
  <c r="M53" i="8"/>
  <c r="M45" i="8"/>
  <c r="M93" i="8"/>
  <c r="M21" i="8"/>
  <c r="M57" i="8"/>
  <c r="M37" i="8"/>
  <c r="M65" i="8"/>
  <c r="M73" i="8"/>
  <c r="M85" i="8"/>
  <c r="M47" i="7"/>
  <c r="M23" i="7"/>
  <c r="M31" i="7"/>
  <c r="M43" i="7"/>
  <c r="M35" i="7"/>
  <c r="M39" i="7"/>
  <c r="M63" i="7"/>
  <c r="M67" i="7"/>
  <c r="M55" i="7"/>
  <c r="O128" i="9"/>
  <c r="O72" i="9"/>
  <c r="O64" i="9"/>
  <c r="O52" i="9"/>
  <c r="O32" i="7"/>
  <c r="L14" i="8"/>
  <c r="H14" i="8"/>
  <c r="M14" i="8" s="1"/>
  <c r="M14" i="16"/>
  <c r="P14" i="16" s="1"/>
  <c r="K14" i="4"/>
  <c r="K14" i="9"/>
  <c r="O29" i="14"/>
  <c r="O21" i="14"/>
  <c r="O17" i="14"/>
  <c r="O26" i="11"/>
  <c r="O22" i="11"/>
  <c r="O18" i="11"/>
  <c r="O25" i="10"/>
  <c r="O26" i="7"/>
  <c r="O22" i="7"/>
  <c r="O18" i="7"/>
  <c r="O17" i="6"/>
  <c r="K14" i="16"/>
  <c r="O14" i="9"/>
  <c r="O14" i="17"/>
  <c r="O14" i="5"/>
  <c r="P14" i="5" s="1"/>
  <c r="L14" i="14"/>
  <c r="M14" i="14"/>
  <c r="N57" i="17"/>
  <c r="N53" i="17"/>
  <c r="N49" i="17"/>
  <c r="N45" i="17"/>
  <c r="N41" i="17"/>
  <c r="N37" i="17"/>
  <c r="N33" i="17"/>
  <c r="O29" i="17"/>
  <c r="N29" i="17"/>
  <c r="N25" i="17"/>
  <c r="N21" i="17"/>
  <c r="N17" i="17"/>
  <c r="L23" i="16"/>
  <c r="N23" i="16"/>
  <c r="L19" i="16"/>
  <c r="N19" i="16"/>
  <c r="O37" i="15"/>
  <c r="N37" i="15"/>
  <c r="L37" i="15"/>
  <c r="O33" i="15"/>
  <c r="N33" i="15"/>
  <c r="L33" i="15"/>
  <c r="N29" i="15"/>
  <c r="L29" i="15"/>
  <c r="N25" i="15"/>
  <c r="L25" i="15"/>
  <c r="N21" i="15"/>
  <c r="L21" i="15"/>
  <c r="N17" i="15"/>
  <c r="L17" i="15"/>
  <c r="L55" i="14"/>
  <c r="O55" i="14"/>
  <c r="N55" i="14"/>
  <c r="L51" i="14"/>
  <c r="O51" i="14"/>
  <c r="N51" i="14"/>
  <c r="L47" i="14"/>
  <c r="O47" i="14"/>
  <c r="N47" i="14"/>
  <c r="L43" i="14"/>
  <c r="O43" i="14"/>
  <c r="N43" i="14"/>
  <c r="L39" i="14"/>
  <c r="O39" i="14"/>
  <c r="N39" i="14"/>
  <c r="L35" i="14"/>
  <c r="O35" i="14"/>
  <c r="N35" i="14"/>
  <c r="L31" i="14"/>
  <c r="O31" i="14"/>
  <c r="N31" i="14"/>
  <c r="L27" i="14"/>
  <c r="O27" i="14"/>
  <c r="N27" i="14"/>
  <c r="L23" i="14"/>
  <c r="O23" i="14"/>
  <c r="N23" i="14"/>
  <c r="L19" i="14"/>
  <c r="O19" i="14"/>
  <c r="N19" i="14"/>
  <c r="L15" i="14"/>
  <c r="O15" i="14"/>
  <c r="N15" i="14"/>
  <c r="O182" i="11"/>
  <c r="N182" i="11"/>
  <c r="L182" i="11"/>
  <c r="N178" i="11"/>
  <c r="O175" i="11"/>
  <c r="L175" i="11"/>
  <c r="M163" i="11"/>
  <c r="L163" i="11"/>
  <c r="M159" i="11"/>
  <c r="N159" i="11"/>
  <c r="N147" i="11"/>
  <c r="L143" i="11"/>
  <c r="O139" i="11"/>
  <c r="N139" i="11"/>
  <c r="L139" i="11"/>
  <c r="N127" i="11"/>
  <c r="O123" i="11"/>
  <c r="L123" i="11"/>
  <c r="O119" i="11"/>
  <c r="N119" i="11"/>
  <c r="L119" i="11"/>
  <c r="L111" i="11"/>
  <c r="M111" i="11"/>
  <c r="M107" i="11"/>
  <c r="N107" i="11"/>
  <c r="O99" i="11"/>
  <c r="N99" i="11"/>
  <c r="L99" i="11"/>
  <c r="N95" i="11"/>
  <c r="O91" i="11"/>
  <c r="L91" i="11"/>
  <c r="O87" i="11"/>
  <c r="L87" i="11"/>
  <c r="N87" i="11"/>
  <c r="O79" i="11"/>
  <c r="N79" i="11"/>
  <c r="L79" i="11"/>
  <c r="N71" i="11"/>
  <c r="M71" i="11"/>
  <c r="O57" i="11"/>
  <c r="L57" i="11"/>
  <c r="N53" i="11"/>
  <c r="M53" i="11"/>
  <c r="M49" i="11"/>
  <c r="L49" i="11"/>
  <c r="O45" i="11"/>
  <c r="L45" i="11"/>
  <c r="M41" i="11"/>
  <c r="N41" i="11"/>
  <c r="O37" i="11"/>
  <c r="L37" i="11"/>
  <c r="O33" i="11"/>
  <c r="N33" i="11"/>
  <c r="N29" i="11"/>
  <c r="M29" i="11"/>
  <c r="M21" i="11"/>
  <c r="N21" i="11"/>
  <c r="M17" i="11"/>
  <c r="L17" i="11"/>
  <c r="M19" i="16"/>
  <c r="M33" i="15"/>
  <c r="M15" i="16"/>
  <c r="M37" i="15"/>
  <c r="K14" i="15"/>
  <c r="M15" i="14"/>
  <c r="M19" i="14"/>
  <c r="K21" i="14"/>
  <c r="M23" i="14"/>
  <c r="M27" i="14"/>
  <c r="M31" i="14"/>
  <c r="M35" i="14"/>
  <c r="M39" i="14"/>
  <c r="M43" i="14"/>
  <c r="M47" i="14"/>
  <c r="M51" i="14"/>
  <c r="M55" i="14"/>
  <c r="M103" i="11"/>
  <c r="M135" i="11"/>
  <c r="M83" i="11"/>
  <c r="K20" i="9"/>
  <c r="K15" i="8"/>
  <c r="K19" i="8"/>
  <c r="M75" i="11"/>
  <c r="M155" i="11"/>
  <c r="K18" i="7"/>
  <c r="O24" i="10"/>
  <c r="O16" i="10"/>
  <c r="O27" i="9"/>
  <c r="O23" i="9"/>
  <c r="O19" i="9"/>
  <c r="O15" i="9"/>
  <c r="K23" i="8"/>
  <c r="M14" i="17"/>
  <c r="N14" i="17"/>
  <c r="O392" i="11"/>
  <c r="N392" i="11"/>
  <c r="L392" i="11"/>
  <c r="O388" i="11"/>
  <c r="N388" i="11"/>
  <c r="L388" i="11"/>
  <c r="O384" i="11"/>
  <c r="N384" i="11"/>
  <c r="L384" i="11"/>
  <c r="O380" i="11"/>
  <c r="N380" i="11"/>
  <c r="L380" i="11"/>
  <c r="O376" i="11"/>
  <c r="N376" i="11"/>
  <c r="L376" i="11"/>
  <c r="O372" i="11"/>
  <c r="N372" i="11"/>
  <c r="L372" i="11"/>
  <c r="O368" i="11"/>
  <c r="N368" i="11"/>
  <c r="L368" i="11"/>
  <c r="O364" i="11"/>
  <c r="N364" i="11"/>
  <c r="L364" i="11"/>
  <c r="O360" i="11"/>
  <c r="N360" i="11"/>
  <c r="L360" i="11"/>
  <c r="O356" i="11"/>
  <c r="N356" i="11"/>
  <c r="L356" i="11"/>
  <c r="O352" i="11"/>
  <c r="N352" i="11"/>
  <c r="L352" i="11"/>
  <c r="O348" i="11"/>
  <c r="N348" i="11"/>
  <c r="L348" i="11"/>
  <c r="O344" i="11"/>
  <c r="N344" i="11"/>
  <c r="L344" i="11"/>
  <c r="O340" i="11"/>
  <c r="N340" i="11"/>
  <c r="L340" i="11"/>
  <c r="O336" i="11"/>
  <c r="N336" i="11"/>
  <c r="L336" i="11"/>
  <c r="O332" i="11"/>
  <c r="N332" i="11"/>
  <c r="L332" i="11"/>
  <c r="O328" i="11"/>
  <c r="N328" i="11"/>
  <c r="L328" i="11"/>
  <c r="O324" i="11"/>
  <c r="N324" i="11"/>
  <c r="L324" i="11"/>
  <c r="O320" i="11"/>
  <c r="N320" i="11"/>
  <c r="L320" i="11"/>
  <c r="O316" i="11"/>
  <c r="N316" i="11"/>
  <c r="L316" i="11"/>
  <c r="O312" i="11"/>
  <c r="N312" i="11"/>
  <c r="L312" i="11"/>
  <c r="N305" i="11"/>
  <c r="L305" i="11"/>
  <c r="N301" i="11"/>
  <c r="L301" i="11"/>
  <c r="L297" i="11"/>
  <c r="N297" i="11"/>
  <c r="N293" i="11"/>
  <c r="L293" i="11"/>
  <c r="N289" i="11"/>
  <c r="L289" i="11"/>
  <c r="N285" i="11"/>
  <c r="L285" i="11"/>
  <c r="N281" i="11"/>
  <c r="L281" i="11"/>
  <c r="N277" i="11"/>
  <c r="L277" i="11"/>
  <c r="O277" i="11"/>
  <c r="L273" i="11"/>
  <c r="N273" i="11"/>
  <c r="O269" i="11"/>
  <c r="N269" i="11"/>
  <c r="L269" i="11"/>
  <c r="N265" i="11"/>
  <c r="L265" i="11"/>
  <c r="L261" i="11"/>
  <c r="O261" i="11"/>
  <c r="N261" i="11"/>
  <c r="O257" i="11"/>
  <c r="N257" i="11"/>
  <c r="L257" i="11"/>
  <c r="O253" i="11"/>
  <c r="N253" i="11"/>
  <c r="L253" i="11"/>
  <c r="N249" i="11"/>
  <c r="L249" i="11"/>
  <c r="O249" i="11"/>
  <c r="N245" i="11"/>
  <c r="L245" i="11"/>
  <c r="O241" i="11"/>
  <c r="N241" i="11"/>
  <c r="L241" i="11"/>
  <c r="N237" i="11"/>
  <c r="L237" i="11"/>
  <c r="N233" i="11"/>
  <c r="L233" i="11"/>
  <c r="N229" i="11"/>
  <c r="L229" i="11"/>
  <c r="N225" i="11"/>
  <c r="L225" i="11"/>
  <c r="L221" i="11"/>
  <c r="N221" i="11"/>
  <c r="N217" i="11"/>
  <c r="L217" i="11"/>
  <c r="N213" i="11"/>
  <c r="L213" i="11"/>
  <c r="L209" i="11"/>
  <c r="N209" i="11"/>
  <c r="L205" i="11"/>
  <c r="O205" i="11"/>
  <c r="N205" i="11"/>
  <c r="O201" i="11"/>
  <c r="N201" i="11"/>
  <c r="L201" i="11"/>
  <c r="O197" i="11"/>
  <c r="N197" i="11"/>
  <c r="L197" i="11"/>
  <c r="N193" i="11"/>
  <c r="L193" i="11"/>
  <c r="O189" i="11"/>
  <c r="N189" i="11"/>
  <c r="L189" i="11"/>
  <c r="N185" i="11"/>
  <c r="L185" i="11"/>
  <c r="N181" i="11"/>
  <c r="L181" i="11"/>
  <c r="L174" i="11"/>
  <c r="N174" i="11"/>
  <c r="N170" i="11"/>
  <c r="L170" i="11"/>
  <c r="O166" i="11"/>
  <c r="N166" i="11"/>
  <c r="L166" i="11"/>
  <c r="N162" i="11"/>
  <c r="L162" i="11"/>
  <c r="L158" i="11"/>
  <c r="N158" i="11"/>
  <c r="N154" i="11"/>
  <c r="L154" i="11"/>
  <c r="N150" i="11"/>
  <c r="L150" i="11"/>
  <c r="N146" i="11"/>
  <c r="L146" i="11"/>
  <c r="O146" i="11"/>
  <c r="N142" i="11"/>
  <c r="L142" i="11"/>
  <c r="N138" i="11"/>
  <c r="L138" i="11"/>
  <c r="O138" i="11"/>
  <c r="N134" i="11"/>
  <c r="L134" i="11"/>
  <c r="L130" i="11"/>
  <c r="N130" i="11"/>
  <c r="N126" i="11"/>
  <c r="L126" i="11"/>
  <c r="N122" i="11"/>
  <c r="L122" i="11"/>
  <c r="N118" i="11"/>
  <c r="L118" i="11"/>
  <c r="N114" i="11"/>
  <c r="L114" i="11"/>
  <c r="O110" i="11"/>
  <c r="N110" i="11"/>
  <c r="L110" i="11"/>
  <c r="N106" i="11"/>
  <c r="L106" i="11"/>
  <c r="N102" i="11"/>
  <c r="L102" i="11"/>
  <c r="N98" i="11"/>
  <c r="L98" i="11"/>
  <c r="N94" i="11"/>
  <c r="L94" i="11"/>
  <c r="L90" i="11"/>
  <c r="N90" i="11"/>
  <c r="L86" i="11"/>
  <c r="N86" i="11"/>
  <c r="L82" i="11"/>
  <c r="N82" i="11"/>
  <c r="N78" i="11"/>
  <c r="L78" i="11"/>
  <c r="N74" i="11"/>
  <c r="L74" i="11"/>
  <c r="N70" i="11"/>
  <c r="L70" i="11"/>
  <c r="N56" i="11"/>
  <c r="L56" i="11"/>
  <c r="N52" i="11"/>
  <c r="L52" i="11"/>
  <c r="N48" i="11"/>
  <c r="L48" i="11"/>
  <c r="L44" i="11"/>
  <c r="O44" i="11"/>
  <c r="N44" i="11"/>
  <c r="L40" i="11"/>
  <c r="N40" i="11"/>
  <c r="L36" i="11"/>
  <c r="N36" i="11"/>
  <c r="N32" i="11"/>
  <c r="L32" i="11"/>
  <c r="N28" i="11"/>
  <c r="L28" i="11"/>
  <c r="N24" i="11"/>
  <c r="L24" i="11"/>
  <c r="N20" i="11"/>
  <c r="L20" i="11"/>
  <c r="N16" i="11"/>
  <c r="L16" i="11"/>
  <c r="O25" i="11"/>
  <c r="K25" i="11"/>
  <c r="M138" i="11"/>
  <c r="M249" i="11"/>
  <c r="M269" i="11"/>
  <c r="M209" i="11"/>
  <c r="M261" i="11"/>
  <c r="M197" i="11"/>
  <c r="M201" i="11"/>
  <c r="M257" i="11"/>
  <c r="M312" i="11"/>
  <c r="M316" i="11"/>
  <c r="M320" i="11"/>
  <c r="M324" i="11"/>
  <c r="M328" i="11"/>
  <c r="M332" i="11"/>
  <c r="K15" i="9"/>
  <c r="K18" i="8"/>
  <c r="M189" i="11"/>
  <c r="M193" i="11"/>
  <c r="M253" i="11"/>
  <c r="M112" i="9"/>
  <c r="M116" i="9"/>
  <c r="K19" i="9"/>
  <c r="K23" i="9"/>
  <c r="M48" i="9"/>
  <c r="M52" i="9"/>
  <c r="M120" i="9"/>
  <c r="K27" i="9"/>
  <c r="M76" i="9"/>
  <c r="M56" i="9"/>
  <c r="K26" i="8"/>
  <c r="K22" i="8"/>
  <c r="O171" i="11"/>
  <c r="N171" i="11"/>
  <c r="O151" i="11"/>
  <c r="L151" i="11"/>
  <c r="O131" i="11"/>
  <c r="L131" i="11"/>
  <c r="M290" i="11"/>
  <c r="M309" i="11"/>
  <c r="M317" i="11"/>
  <c r="M325" i="11"/>
  <c r="M333" i="11"/>
  <c r="M341" i="11"/>
  <c r="M349" i="11"/>
  <c r="M357" i="11"/>
  <c r="M365" i="11"/>
  <c r="M373" i="11"/>
  <c r="M381" i="11"/>
  <c r="M389" i="11"/>
  <c r="P65" i="4"/>
  <c r="L14" i="7"/>
  <c r="N14" i="7"/>
  <c r="P57" i="4"/>
  <c r="P17" i="4"/>
  <c r="L14" i="10"/>
  <c r="O14" i="10"/>
  <c r="O14" i="6"/>
  <c r="N14" i="6"/>
  <c r="L14" i="6"/>
  <c r="N389" i="11"/>
  <c r="L389" i="11"/>
  <c r="O385" i="11"/>
  <c r="N385" i="11"/>
  <c r="N381" i="11"/>
  <c r="L381" i="11"/>
  <c r="O377" i="11"/>
  <c r="N377" i="11"/>
  <c r="N373" i="11"/>
  <c r="L373" i="11"/>
  <c r="O369" i="11"/>
  <c r="N369" i="11"/>
  <c r="N365" i="11"/>
  <c r="L365" i="11"/>
  <c r="O361" i="11"/>
  <c r="N361" i="11"/>
  <c r="N357" i="11"/>
  <c r="L357" i="11"/>
  <c r="O353" i="11"/>
  <c r="N353" i="11"/>
  <c r="N349" i="11"/>
  <c r="L349" i="11"/>
  <c r="O345" i="11"/>
  <c r="N345" i="11"/>
  <c r="N341" i="11"/>
  <c r="L341" i="11"/>
  <c r="O337" i="11"/>
  <c r="N337" i="11"/>
  <c r="N333" i="11"/>
  <c r="L333" i="11"/>
  <c r="O329" i="11"/>
  <c r="N329" i="11"/>
  <c r="N325" i="11"/>
  <c r="L325" i="11"/>
  <c r="O321" i="11"/>
  <c r="N321" i="11"/>
  <c r="N317" i="11"/>
  <c r="L317" i="11"/>
  <c r="O313" i="11"/>
  <c r="N313" i="11"/>
  <c r="N309" i="11"/>
  <c r="L309" i="11"/>
  <c r="O306" i="11"/>
  <c r="N306" i="11"/>
  <c r="N302" i="11"/>
  <c r="L302" i="11"/>
  <c r="N298" i="11"/>
  <c r="M298" i="11"/>
  <c r="L294" i="11"/>
  <c r="O294" i="11"/>
  <c r="N294" i="11"/>
  <c r="N290" i="11"/>
  <c r="L290" i="11"/>
  <c r="O286" i="11"/>
  <c r="N286" i="11"/>
  <c r="M282" i="11"/>
  <c r="L282" i="11"/>
  <c r="N278" i="11"/>
  <c r="M278" i="11"/>
  <c r="L278" i="11"/>
  <c r="L274" i="11"/>
  <c r="O274" i="11"/>
  <c r="N274" i="11"/>
  <c r="M270" i="11"/>
  <c r="L270" i="11"/>
  <c r="O270" i="11"/>
  <c r="O266" i="11"/>
  <c r="N266" i="11"/>
  <c r="M266" i="11"/>
  <c r="L262" i="11"/>
  <c r="O262" i="11"/>
  <c r="O258" i="11"/>
  <c r="N258" i="11"/>
  <c r="L258" i="11"/>
  <c r="L254" i="11"/>
  <c r="O254" i="11"/>
  <c r="O250" i="11"/>
  <c r="N250" i="11"/>
  <c r="L250" i="11"/>
  <c r="L246" i="11"/>
  <c r="O242" i="11"/>
  <c r="N242" i="11"/>
  <c r="L242" i="11"/>
  <c r="L238" i="11"/>
  <c r="N238" i="11"/>
  <c r="M234" i="11"/>
  <c r="L234" i="11"/>
  <c r="O234" i="11"/>
  <c r="O230" i="11"/>
  <c r="N230" i="11"/>
  <c r="L230" i="11"/>
  <c r="L226" i="11"/>
  <c r="O226" i="11"/>
  <c r="N222" i="11"/>
  <c r="M222" i="11"/>
  <c r="L222" i="11"/>
  <c r="O218" i="11"/>
  <c r="N218" i="11"/>
  <c r="M218" i="11"/>
  <c r="L214" i="11"/>
  <c r="O214" i="11"/>
  <c r="O210" i="11"/>
  <c r="N210" i="11"/>
  <c r="L210" i="11"/>
  <c r="L206" i="11"/>
  <c r="O206" i="11"/>
  <c r="O202" i="11"/>
  <c r="N202" i="11"/>
  <c r="L202" i="11"/>
  <c r="L198" i="11"/>
  <c r="O198" i="11"/>
  <c r="O194" i="11"/>
  <c r="N194" i="11"/>
  <c r="L194" i="11"/>
  <c r="L190" i="11"/>
  <c r="O190" i="11"/>
  <c r="O186" i="11"/>
  <c r="N186" i="11"/>
  <c r="L186" i="11"/>
  <c r="M178" i="11"/>
  <c r="L178" i="11"/>
  <c r="N175" i="11"/>
  <c r="M175" i="11"/>
  <c r="N167" i="11"/>
  <c r="L167" i="11"/>
  <c r="N163" i="11"/>
  <c r="L159" i="11"/>
  <c r="O159" i="11"/>
  <c r="N155" i="11"/>
  <c r="L155" i="11"/>
  <c r="M147" i="11"/>
  <c r="L147" i="11"/>
  <c r="N143" i="11"/>
  <c r="M143" i="11"/>
  <c r="N135" i="11"/>
  <c r="L135" i="11"/>
  <c r="M127" i="11"/>
  <c r="L127" i="11"/>
  <c r="N123" i="11"/>
  <c r="M123" i="11"/>
  <c r="N115" i="11"/>
  <c r="L115" i="11"/>
  <c r="O111" i="11"/>
  <c r="N111" i="11"/>
  <c r="L107" i="11"/>
  <c r="O107" i="11"/>
  <c r="N103" i="11"/>
  <c r="L103" i="11"/>
  <c r="M95" i="11"/>
  <c r="L95" i="11"/>
  <c r="N91" i="11"/>
  <c r="M91" i="11"/>
  <c r="N83" i="11"/>
  <c r="L83" i="11"/>
  <c r="N75" i="11"/>
  <c r="L75" i="11"/>
  <c r="L71" i="11"/>
  <c r="O71" i="11"/>
  <c r="N57" i="11"/>
  <c r="M57" i="11"/>
  <c r="L53" i="11"/>
  <c r="O53" i="11"/>
  <c r="O49" i="11"/>
  <c r="N49" i="11"/>
  <c r="N45" i="11"/>
  <c r="M45" i="11"/>
  <c r="L41" i="11"/>
  <c r="O41" i="11"/>
  <c r="N37" i="11"/>
  <c r="M37" i="11"/>
  <c r="M33" i="11"/>
  <c r="L33" i="11"/>
  <c r="L29" i="11"/>
  <c r="N25" i="11"/>
  <c r="M25" i="11"/>
  <c r="L21" i="11"/>
  <c r="O21" i="11"/>
  <c r="N17" i="11"/>
  <c r="L67" i="10"/>
  <c r="O67" i="10"/>
  <c r="O63" i="10"/>
  <c r="N63" i="10"/>
  <c r="L59" i="10"/>
  <c r="O59" i="10"/>
  <c r="O55" i="10"/>
  <c r="N55" i="10"/>
  <c r="L51" i="10"/>
  <c r="O51" i="10"/>
  <c r="O47" i="10"/>
  <c r="N47" i="10"/>
  <c r="L43" i="10"/>
  <c r="O43" i="10"/>
  <c r="O39" i="10"/>
  <c r="N39" i="10"/>
  <c r="L35" i="10"/>
  <c r="O35" i="10"/>
  <c r="O31" i="10"/>
  <c r="N31" i="10"/>
  <c r="L27" i="10"/>
  <c r="O27" i="10"/>
  <c r="O23" i="10"/>
  <c r="N23" i="10"/>
  <c r="L19" i="10"/>
  <c r="O19" i="10"/>
  <c r="O15" i="10"/>
  <c r="N15" i="10"/>
  <c r="N141" i="9"/>
  <c r="O141" i="9"/>
  <c r="L137" i="9"/>
  <c r="O137" i="9"/>
  <c r="N137" i="9"/>
  <c r="N133" i="9"/>
  <c r="O133" i="9"/>
  <c r="L133" i="9"/>
  <c r="L129" i="9"/>
  <c r="O129" i="9"/>
  <c r="N125" i="9"/>
  <c r="L125" i="9"/>
  <c r="O121" i="9"/>
  <c r="L121" i="9"/>
  <c r="N121" i="9"/>
  <c r="N117" i="9"/>
  <c r="L117" i="9"/>
  <c r="N113" i="9"/>
  <c r="L113" i="9"/>
  <c r="N109" i="9"/>
  <c r="L109" i="9"/>
  <c r="O109" i="9"/>
  <c r="O105" i="9"/>
  <c r="L105" i="9"/>
  <c r="N105" i="9"/>
  <c r="L101" i="9"/>
  <c r="O101" i="9"/>
  <c r="N101" i="9"/>
  <c r="L97" i="9"/>
  <c r="N97" i="9"/>
  <c r="O97" i="9"/>
  <c r="O93" i="9"/>
  <c r="L93" i="9"/>
  <c r="L89" i="9"/>
  <c r="N89" i="9"/>
  <c r="O85" i="9"/>
  <c r="N85" i="9"/>
  <c r="L85" i="9"/>
  <c r="O81" i="9"/>
  <c r="N81" i="9"/>
  <c r="O77" i="9"/>
  <c r="N77" i="9"/>
  <c r="L77" i="9"/>
  <c r="N14" i="14"/>
  <c r="P34" i="17"/>
  <c r="N14" i="10"/>
  <c r="L73" i="9"/>
  <c r="O73" i="9"/>
  <c r="N73" i="9"/>
  <c r="O69" i="9"/>
  <c r="N69" i="9"/>
  <c r="L69" i="9"/>
  <c r="L65" i="9"/>
  <c r="O65" i="9"/>
  <c r="N65" i="9"/>
  <c r="O61" i="9"/>
  <c r="N61" i="9"/>
  <c r="L61" i="9"/>
  <c r="O57" i="9"/>
  <c r="N57" i="9"/>
  <c r="L57" i="9"/>
  <c r="N53" i="9"/>
  <c r="O53" i="9"/>
  <c r="L53" i="9"/>
  <c r="N49" i="9"/>
  <c r="O49" i="9"/>
  <c r="N45" i="9"/>
  <c r="O45" i="9"/>
  <c r="L45" i="9"/>
  <c r="L41" i="9"/>
  <c r="O41" i="9"/>
  <c r="N41" i="9"/>
  <c r="L37" i="9"/>
  <c r="O37" i="9"/>
  <c r="N37" i="9"/>
  <c r="L33" i="9"/>
  <c r="O33" i="9"/>
  <c r="N33" i="9"/>
  <c r="L29" i="9"/>
  <c r="L25" i="9"/>
  <c r="N25" i="9"/>
  <c r="O25" i="9"/>
  <c r="O21" i="9"/>
  <c r="N21" i="9"/>
  <c r="L21" i="9"/>
  <c r="O17" i="9"/>
  <c r="N17" i="9"/>
  <c r="L17" i="9"/>
  <c r="N103" i="8"/>
  <c r="L103" i="8"/>
  <c r="N99" i="8"/>
  <c r="M99" i="8"/>
  <c r="L99" i="8"/>
  <c r="M95" i="8"/>
  <c r="L95" i="8"/>
  <c r="N95" i="8"/>
  <c r="O91" i="8"/>
  <c r="N91" i="8"/>
  <c r="L91" i="8"/>
  <c r="N87" i="8"/>
  <c r="L87" i="8"/>
  <c r="N83" i="8"/>
  <c r="L83" i="8"/>
  <c r="L79" i="8"/>
  <c r="N79" i="8"/>
  <c r="O75" i="8"/>
  <c r="N75" i="8"/>
  <c r="N71" i="8"/>
  <c r="L71" i="8"/>
  <c r="N67" i="8"/>
  <c r="L67" i="8"/>
  <c r="O67" i="8"/>
  <c r="O63" i="8"/>
  <c r="N63" i="8"/>
  <c r="L63" i="8"/>
  <c r="N59" i="8"/>
  <c r="M59" i="8"/>
  <c r="L59" i="8"/>
  <c r="L55" i="8"/>
  <c r="O55" i="8"/>
  <c r="N55" i="8"/>
  <c r="M55" i="8"/>
  <c r="O51" i="8"/>
  <c r="N51" i="8"/>
  <c r="L51" i="8"/>
  <c r="N47" i="8"/>
  <c r="L47" i="8"/>
  <c r="L43" i="8"/>
  <c r="O43" i="8"/>
  <c r="N43" i="8"/>
  <c r="N39" i="8"/>
  <c r="M39" i="8"/>
  <c r="L39" i="8"/>
  <c r="N35" i="8"/>
  <c r="M35" i="8"/>
  <c r="L35" i="8"/>
  <c r="L31" i="8"/>
  <c r="N31" i="8"/>
  <c r="N27" i="8"/>
  <c r="L27" i="8"/>
  <c r="O27" i="8"/>
  <c r="O23" i="8"/>
  <c r="N23" i="8"/>
  <c r="L23" i="8"/>
  <c r="N19" i="8"/>
  <c r="M19" i="8"/>
  <c r="L19" i="8"/>
  <c r="O19" i="8"/>
  <c r="N15" i="8"/>
  <c r="L15" i="8"/>
  <c r="O15" i="8"/>
  <c r="N69" i="7"/>
  <c r="M69" i="7"/>
  <c r="L69" i="7"/>
  <c r="N65" i="7"/>
  <c r="M65" i="7"/>
  <c r="L65" i="7"/>
  <c r="N61" i="7"/>
  <c r="M61" i="7"/>
  <c r="L61" i="7"/>
  <c r="M57" i="7"/>
  <c r="L57" i="7"/>
  <c r="N57" i="7"/>
  <c r="N53" i="7"/>
  <c r="L53" i="7"/>
  <c r="O53" i="7"/>
  <c r="L49" i="7"/>
  <c r="O49" i="7"/>
  <c r="N49" i="7"/>
  <c r="M49" i="7"/>
  <c r="L45" i="7"/>
  <c r="N45" i="7"/>
  <c r="M45" i="7"/>
  <c r="O41" i="7"/>
  <c r="N41" i="7"/>
  <c r="L41" i="7"/>
  <c r="O37" i="7"/>
  <c r="N37" i="7"/>
  <c r="L37" i="7"/>
  <c r="M33" i="7"/>
  <c r="L33" i="7"/>
  <c r="O33" i="7"/>
  <c r="N33" i="7"/>
  <c r="O29" i="7"/>
  <c r="N29" i="7"/>
  <c r="L29" i="7"/>
  <c r="L25" i="7"/>
  <c r="O25" i="7"/>
  <c r="N25" i="7"/>
  <c r="O21" i="7"/>
  <c r="N21" i="7"/>
  <c r="L21" i="7"/>
  <c r="N17" i="7"/>
  <c r="L17" i="7"/>
  <c r="O17" i="7"/>
  <c r="O15" i="6"/>
  <c r="N15" i="6"/>
  <c r="L15" i="6"/>
  <c r="M79" i="11"/>
  <c r="M87" i="11"/>
  <c r="M119" i="11"/>
  <c r="M139" i="11"/>
  <c r="M171" i="11"/>
  <c r="M190" i="11"/>
  <c r="M198" i="11"/>
  <c r="M206" i="11"/>
  <c r="M214" i="11"/>
  <c r="M246" i="11"/>
  <c r="M254" i="11"/>
  <c r="M262" i="11"/>
  <c r="M101" i="9"/>
  <c r="M133" i="9"/>
  <c r="M306" i="11"/>
  <c r="M313" i="11"/>
  <c r="M321" i="11"/>
  <c r="M329" i="11"/>
  <c r="M337" i="11"/>
  <c r="M345" i="11"/>
  <c r="M353" i="11"/>
  <c r="M361" i="11"/>
  <c r="M369" i="11"/>
  <c r="M377" i="11"/>
  <c r="M385" i="11"/>
  <c r="M14" i="10"/>
  <c r="M15" i="10"/>
  <c r="M19" i="10"/>
  <c r="M23" i="10"/>
  <c r="M27" i="10"/>
  <c r="M31" i="10"/>
  <c r="M35" i="10"/>
  <c r="M39" i="10"/>
  <c r="M43" i="10"/>
  <c r="M47" i="10"/>
  <c r="M51" i="10"/>
  <c r="M55" i="10"/>
  <c r="M59" i="10"/>
  <c r="M63" i="10"/>
  <c r="M67" i="10"/>
  <c r="M29" i="9"/>
  <c r="M45" i="9"/>
  <c r="M137" i="9"/>
  <c r="M186" i="11"/>
  <c r="M194" i="11"/>
  <c r="M202" i="11"/>
  <c r="M230" i="11"/>
  <c r="M250" i="11"/>
  <c r="M258" i="11"/>
  <c r="M57" i="9"/>
  <c r="M109" i="9"/>
  <c r="M41" i="9"/>
  <c r="M93" i="9"/>
  <c r="M97" i="9"/>
  <c r="M37" i="9"/>
  <c r="M49" i="9"/>
  <c r="M53" i="9"/>
  <c r="M77" i="9"/>
  <c r="M89" i="9"/>
  <c r="M117" i="9"/>
  <c r="M125" i="9"/>
  <c r="M129" i="9"/>
  <c r="M21" i="9"/>
  <c r="M61" i="9"/>
  <c r="M69" i="9"/>
  <c r="M81" i="9"/>
  <c r="M113" i="9"/>
  <c r="M121" i="9"/>
  <c r="M17" i="7"/>
  <c r="M53" i="7"/>
  <c r="O14" i="15"/>
  <c r="O14" i="11"/>
  <c r="K16" i="4"/>
  <c r="M25" i="4"/>
  <c r="M30" i="4"/>
  <c r="K32" i="4"/>
  <c r="M49" i="4"/>
  <c r="P49" i="4" s="1"/>
  <c r="M54" i="4"/>
  <c r="K56" i="4"/>
  <c r="M77" i="4"/>
  <c r="M82" i="4"/>
  <c r="M39" i="5"/>
  <c r="P39" i="5" s="1"/>
  <c r="K39" i="5"/>
  <c r="M21" i="4"/>
  <c r="M26" i="4"/>
  <c r="M37" i="4"/>
  <c r="P37" i="4" s="1"/>
  <c r="M41" i="4"/>
  <c r="P41" i="4" s="1"/>
  <c r="M45" i="4"/>
  <c r="M50" i="4"/>
  <c r="P50" i="4" s="1"/>
  <c r="M58" i="4"/>
  <c r="M62" i="4"/>
  <c r="M66" i="4"/>
  <c r="P66" i="4" s="1"/>
  <c r="M70" i="4"/>
  <c r="P70" i="4" s="1"/>
  <c r="M74" i="4"/>
  <c r="P74" i="4" s="1"/>
  <c r="M78" i="4"/>
  <c r="M27" i="5"/>
  <c r="P27" i="5" s="1"/>
  <c r="K27" i="5"/>
  <c r="M43" i="5"/>
  <c r="P43" i="5" s="1"/>
  <c r="K43" i="5"/>
  <c r="M16" i="5"/>
  <c r="P16" i="5" s="1"/>
  <c r="K16" i="5"/>
  <c r="M31" i="5"/>
  <c r="P31" i="5" s="1"/>
  <c r="K31" i="5"/>
  <c r="K20" i="4"/>
  <c r="K36" i="4"/>
  <c r="M20" i="5"/>
  <c r="P20" i="5" s="1"/>
  <c r="K20" i="5"/>
  <c r="M35" i="5"/>
  <c r="P35" i="5" s="1"/>
  <c r="K35" i="5"/>
  <c r="K17" i="5"/>
  <c r="K21" i="5"/>
  <c r="K24" i="5"/>
  <c r="K28" i="5"/>
  <c r="K32" i="5"/>
  <c r="K36" i="5"/>
  <c r="K40" i="5"/>
  <c r="K44" i="5"/>
  <c r="K16" i="16"/>
  <c r="M18" i="16"/>
  <c r="K20" i="16"/>
  <c r="M22" i="16"/>
  <c r="K24" i="16"/>
  <c r="M26" i="16"/>
  <c r="K28" i="16"/>
  <c r="M30" i="16"/>
  <c r="M16" i="15"/>
  <c r="K18" i="15"/>
  <c r="K22" i="15"/>
  <c r="M24" i="15"/>
  <c r="K26" i="15"/>
  <c r="K30" i="15"/>
  <c r="M32" i="15"/>
  <c r="K34" i="15"/>
  <c r="M36" i="15"/>
  <c r="P36" i="15" s="1"/>
  <c r="K38" i="15"/>
  <c r="M18" i="14"/>
  <c r="K20" i="14"/>
  <c r="M26" i="14"/>
  <c r="K28" i="14"/>
  <c r="M30" i="14"/>
  <c r="M34" i="14"/>
  <c r="K36" i="14"/>
  <c r="M38" i="14"/>
  <c r="K40" i="14"/>
  <c r="M42" i="14"/>
  <c r="K44" i="14"/>
  <c r="M46" i="14"/>
  <c r="M50" i="14"/>
  <c r="K52" i="14"/>
  <c r="M54" i="14"/>
  <c r="K56" i="14"/>
  <c r="M58" i="14"/>
  <c r="K22" i="11"/>
  <c r="M22" i="11"/>
  <c r="K38" i="11"/>
  <c r="M38" i="11"/>
  <c r="K54" i="11"/>
  <c r="M54" i="11"/>
  <c r="K76" i="11"/>
  <c r="M76" i="11"/>
  <c r="K92" i="11"/>
  <c r="M92" i="11"/>
  <c r="M115" i="11"/>
  <c r="K115" i="11"/>
  <c r="K124" i="11"/>
  <c r="M124" i="11"/>
  <c r="K144" i="11"/>
  <c r="M144" i="11"/>
  <c r="P144" i="11" s="1"/>
  <c r="M167" i="11"/>
  <c r="K167" i="11"/>
  <c r="K176" i="11"/>
  <c r="M176" i="11"/>
  <c r="M210" i="11"/>
  <c r="K210" i="11"/>
  <c r="K219" i="11"/>
  <c r="M219" i="11"/>
  <c r="M242" i="11"/>
  <c r="K242" i="11"/>
  <c r="K267" i="11"/>
  <c r="M267" i="11"/>
  <c r="M277" i="11"/>
  <c r="K277" i="11"/>
  <c r="K83" i="9"/>
  <c r="M83" i="9"/>
  <c r="M141" i="9"/>
  <c r="K141" i="9"/>
  <c r="M41" i="8"/>
  <c r="K41" i="8"/>
  <c r="K67" i="8"/>
  <c r="M67" i="8"/>
  <c r="K18" i="11"/>
  <c r="M18" i="11"/>
  <c r="K34" i="11"/>
  <c r="M34" i="11"/>
  <c r="K50" i="11"/>
  <c r="M50" i="11"/>
  <c r="K72" i="11"/>
  <c r="M72" i="11"/>
  <c r="K279" i="11"/>
  <c r="M279" i="11"/>
  <c r="P279" i="11" s="1"/>
  <c r="M302" i="11"/>
  <c r="K302" i="11"/>
  <c r="K30" i="11"/>
  <c r="M30" i="11"/>
  <c r="K46" i="11"/>
  <c r="M46" i="11"/>
  <c r="K80" i="11"/>
  <c r="M80" i="11"/>
  <c r="M99" i="11"/>
  <c r="K99" i="11"/>
  <c r="K108" i="11"/>
  <c r="M108" i="11"/>
  <c r="M131" i="11"/>
  <c r="K131" i="11"/>
  <c r="M151" i="11"/>
  <c r="K151" i="11"/>
  <c r="K160" i="11"/>
  <c r="M160" i="11"/>
  <c r="M182" i="11"/>
  <c r="K182" i="11"/>
  <c r="M226" i="11"/>
  <c r="K226" i="11"/>
  <c r="K235" i="11"/>
  <c r="M235" i="11"/>
  <c r="K271" i="11"/>
  <c r="M271" i="11"/>
  <c r="K26" i="11"/>
  <c r="M26" i="11"/>
  <c r="K42" i="11"/>
  <c r="M42" i="11"/>
  <c r="M69" i="11"/>
  <c r="P69" i="11" s="1"/>
  <c r="M286" i="11"/>
  <c r="K286" i="11"/>
  <c r="K295" i="11"/>
  <c r="M295" i="11"/>
  <c r="M16" i="10"/>
  <c r="K16" i="10"/>
  <c r="M24" i="10"/>
  <c r="K24" i="10"/>
  <c r="M32" i="10"/>
  <c r="P32" i="10" s="1"/>
  <c r="K32" i="10"/>
  <c r="M40" i="10"/>
  <c r="P40" i="10" s="1"/>
  <c r="K40" i="10"/>
  <c r="M48" i="10"/>
  <c r="P48" i="10" s="1"/>
  <c r="K48" i="10"/>
  <c r="M56" i="10"/>
  <c r="K56" i="10"/>
  <c r="M64" i="10"/>
  <c r="P64" i="10" s="1"/>
  <c r="K64" i="10"/>
  <c r="K21" i="7"/>
  <c r="M21" i="7"/>
  <c r="K29" i="7"/>
  <c r="M29" i="7"/>
  <c r="K37" i="7"/>
  <c r="M37" i="7"/>
  <c r="M17" i="6"/>
  <c r="K17" i="6"/>
  <c r="M25" i="9"/>
  <c r="K25" i="9"/>
  <c r="M33" i="9"/>
  <c r="K33" i="9"/>
  <c r="M42" i="9"/>
  <c r="K42" i="9"/>
  <c r="M73" i="9"/>
  <c r="K73" i="9"/>
  <c r="M102" i="9"/>
  <c r="K102" i="9"/>
  <c r="K269" i="11"/>
  <c r="K19" i="10"/>
  <c r="K27" i="10"/>
  <c r="K35" i="10"/>
  <c r="K43" i="10"/>
  <c r="K51" i="10"/>
  <c r="K59" i="10"/>
  <c r="K67" i="10"/>
  <c r="M17" i="9"/>
  <c r="K17" i="9"/>
  <c r="K47" i="9"/>
  <c r="M47" i="9"/>
  <c r="M65" i="9"/>
  <c r="K65" i="9"/>
  <c r="M85" i="9"/>
  <c r="K85" i="9"/>
  <c r="M94" i="9"/>
  <c r="K94" i="9"/>
  <c r="M126" i="9"/>
  <c r="K126" i="9"/>
  <c r="M24" i="8"/>
  <c r="P24" i="8" s="1"/>
  <c r="K24" i="8"/>
  <c r="M33" i="8"/>
  <c r="K33" i="8"/>
  <c r="M84" i="11"/>
  <c r="P84" i="11" s="1"/>
  <c r="M88" i="11"/>
  <c r="M104" i="11"/>
  <c r="M120" i="11"/>
  <c r="M136" i="11"/>
  <c r="P136" i="11" s="1"/>
  <c r="M140" i="11"/>
  <c r="M156" i="11"/>
  <c r="M172" i="11"/>
  <c r="M187" i="11"/>
  <c r="P187" i="11" s="1"/>
  <c r="M191" i="11"/>
  <c r="M195" i="11"/>
  <c r="P195" i="11" s="1"/>
  <c r="M199" i="11"/>
  <c r="M215" i="11"/>
  <c r="P215" i="11" s="1"/>
  <c r="M231" i="11"/>
  <c r="M247" i="11"/>
  <c r="M251" i="11"/>
  <c r="M255" i="11"/>
  <c r="P255" i="11" s="1"/>
  <c r="M259" i="11"/>
  <c r="M263" i="11"/>
  <c r="P263" i="11" s="1"/>
  <c r="M291" i="11"/>
  <c r="M307" i="11"/>
  <c r="P307" i="11" s="1"/>
  <c r="M310" i="11"/>
  <c r="M314" i="11"/>
  <c r="P314" i="11" s="1"/>
  <c r="M318" i="11"/>
  <c r="M322" i="11"/>
  <c r="M326" i="11"/>
  <c r="M330" i="11"/>
  <c r="M22" i="9"/>
  <c r="K22" i="9"/>
  <c r="M70" i="9"/>
  <c r="K70" i="9"/>
  <c r="K99" i="9"/>
  <c r="M99" i="9"/>
  <c r="M105" i="9"/>
  <c r="K105" i="9"/>
  <c r="M114" i="9"/>
  <c r="K114" i="9"/>
  <c r="K42" i="8"/>
  <c r="M42" i="8"/>
  <c r="M61" i="8"/>
  <c r="K61" i="8"/>
  <c r="M89" i="8"/>
  <c r="K89" i="8"/>
  <c r="M101" i="8"/>
  <c r="K101" i="8"/>
  <c r="K45" i="9"/>
  <c r="K53" i="9"/>
  <c r="K57" i="9"/>
  <c r="K81" i="9"/>
  <c r="K89" i="9"/>
  <c r="K97" i="9"/>
  <c r="K129" i="9"/>
  <c r="K133" i="9"/>
  <c r="K27" i="8"/>
  <c r="M27" i="8"/>
  <c r="M29" i="8"/>
  <c r="K29" i="8"/>
  <c r="K53" i="8"/>
  <c r="K57" i="8"/>
  <c r="K70" i="8"/>
  <c r="M70" i="8"/>
  <c r="M25" i="7"/>
  <c r="K25" i="7"/>
  <c r="K34" i="7"/>
  <c r="M34" i="7"/>
  <c r="P34" i="7" s="1"/>
  <c r="M15" i="9"/>
  <c r="M31" i="9"/>
  <c r="M51" i="9"/>
  <c r="M63" i="9"/>
  <c r="M111" i="9"/>
  <c r="M139" i="9"/>
  <c r="M47" i="8"/>
  <c r="K41" i="7"/>
  <c r="M41" i="7"/>
  <c r="K50" i="7"/>
  <c r="M50" i="7"/>
  <c r="K68" i="8"/>
  <c r="K23" i="7"/>
  <c r="K35" i="7"/>
  <c r="K43" i="7"/>
  <c r="M79" i="8"/>
  <c r="M83" i="8"/>
  <c r="M14" i="4"/>
  <c r="P14" i="4" s="1"/>
  <c r="N45" i="5"/>
  <c r="G17" i="2" s="1"/>
  <c r="P81" i="4"/>
  <c r="N14" i="9"/>
  <c r="L14" i="9"/>
  <c r="O66" i="10"/>
  <c r="N66" i="10"/>
  <c r="O62" i="10"/>
  <c r="N62" i="10"/>
  <c r="O58" i="10"/>
  <c r="N58" i="10"/>
  <c r="O54" i="10"/>
  <c r="N54" i="10"/>
  <c r="O50" i="10"/>
  <c r="N50" i="10"/>
  <c r="O46" i="10"/>
  <c r="N46" i="10"/>
  <c r="O42" i="10"/>
  <c r="N42" i="10"/>
  <c r="O38" i="10"/>
  <c r="N38" i="10"/>
  <c r="O34" i="10"/>
  <c r="N34" i="10"/>
  <c r="O30" i="10"/>
  <c r="N30" i="10"/>
  <c r="O26" i="10"/>
  <c r="N26" i="10"/>
  <c r="O22" i="10"/>
  <c r="N22" i="10"/>
  <c r="O18" i="10"/>
  <c r="N18" i="10"/>
  <c r="P303" i="11"/>
  <c r="M14" i="9"/>
  <c r="O140" i="9"/>
  <c r="N140" i="9"/>
  <c r="L140" i="9"/>
  <c r="L136" i="9"/>
  <c r="O136" i="9"/>
  <c r="O132" i="9"/>
  <c r="N132" i="9"/>
  <c r="N128" i="9"/>
  <c r="L128" i="9"/>
  <c r="O124" i="9"/>
  <c r="N124" i="9"/>
  <c r="L124" i="9"/>
  <c r="O120" i="9"/>
  <c r="N120" i="9"/>
  <c r="L120" i="9"/>
  <c r="N116" i="9"/>
  <c r="L116" i="9"/>
  <c r="O112" i="9"/>
  <c r="N112" i="9"/>
  <c r="L112" i="9"/>
  <c r="O108" i="9"/>
  <c r="N108" i="9"/>
  <c r="O104" i="9"/>
  <c r="N104" i="9"/>
  <c r="O100" i="9"/>
  <c r="N100" i="9"/>
  <c r="L100" i="9"/>
  <c r="O96" i="9"/>
  <c r="N96" i="9"/>
  <c r="L92" i="9"/>
  <c r="O92" i="9"/>
  <c r="L88" i="9"/>
  <c r="O88" i="9"/>
  <c r="N84" i="9"/>
  <c r="L80" i="9"/>
  <c r="O80" i="9"/>
  <c r="N76" i="9"/>
  <c r="L76" i="9"/>
  <c r="N72" i="9"/>
  <c r="L72" i="9"/>
  <c r="L68" i="9"/>
  <c r="O68" i="9"/>
  <c r="N64" i="9"/>
  <c r="L64" i="9"/>
  <c r="O60" i="9"/>
  <c r="N60" i="9"/>
  <c r="L60" i="9"/>
  <c r="O56" i="9"/>
  <c r="N56" i="9"/>
  <c r="L56" i="9"/>
  <c r="N52" i="9"/>
  <c r="L52" i="9"/>
  <c r="O48" i="9"/>
  <c r="N48" i="9"/>
  <c r="L48" i="9"/>
  <c r="O44" i="9"/>
  <c r="N44" i="9"/>
  <c r="O40" i="9"/>
  <c r="N40" i="9"/>
  <c r="O36" i="9"/>
  <c r="N36" i="9"/>
  <c r="L36" i="9"/>
  <c r="O32" i="9"/>
  <c r="N32" i="9"/>
  <c r="L28" i="9"/>
  <c r="O28" i="9"/>
  <c r="L24" i="9"/>
  <c r="O24" i="9"/>
  <c r="O20" i="9"/>
  <c r="N20" i="9"/>
  <c r="L16" i="9"/>
  <c r="O16" i="9"/>
  <c r="N102" i="8"/>
  <c r="M102" i="8"/>
  <c r="O102" i="8"/>
  <c r="L98" i="8"/>
  <c r="O98" i="8"/>
  <c r="N98" i="8"/>
  <c r="M98" i="8"/>
  <c r="L94" i="8"/>
  <c r="O94" i="8"/>
  <c r="M94" i="8"/>
  <c r="N94" i="8"/>
  <c r="O90" i="8"/>
  <c r="N90" i="8"/>
  <c r="M90" i="8"/>
  <c r="L90" i="8"/>
  <c r="O86" i="8"/>
  <c r="N86" i="8"/>
  <c r="M82" i="8"/>
  <c r="L82" i="8"/>
  <c r="O82" i="8"/>
  <c r="N82" i="8"/>
  <c r="M78" i="8"/>
  <c r="L78" i="8"/>
  <c r="N78" i="8"/>
  <c r="L74" i="8"/>
  <c r="O74" i="8"/>
  <c r="N74" i="8"/>
  <c r="M74" i="8"/>
  <c r="L70" i="8"/>
  <c r="O70" i="8"/>
  <c r="N70" i="8"/>
  <c r="N66" i="8"/>
  <c r="M66" i="8"/>
  <c r="O66" i="8"/>
  <c r="L66" i="8"/>
  <c r="L62" i="8"/>
  <c r="O62" i="8"/>
  <c r="N62" i="8"/>
  <c r="M62" i="8"/>
  <c r="L58" i="8"/>
  <c r="N58" i="8"/>
  <c r="M58" i="8"/>
  <c r="L54" i="8"/>
  <c r="O54" i="8"/>
  <c r="M54" i="8"/>
  <c r="L50" i="8"/>
  <c r="O50" i="8"/>
  <c r="N50" i="8"/>
  <c r="M50" i="8"/>
  <c r="O46" i="8"/>
  <c r="N46" i="8"/>
  <c r="M46" i="8"/>
  <c r="O42" i="8"/>
  <c r="N42" i="8"/>
  <c r="L42" i="8"/>
  <c r="O38" i="8"/>
  <c r="N38" i="8"/>
  <c r="M38" i="8"/>
  <c r="L38" i="8"/>
  <c r="O34" i="8"/>
  <c r="N34" i="8"/>
  <c r="M34" i="8"/>
  <c r="L34" i="8"/>
  <c r="N30" i="8"/>
  <c r="M30" i="8"/>
  <c r="L30" i="8"/>
  <c r="O30" i="8"/>
  <c r="M26" i="8"/>
  <c r="L26" i="8"/>
  <c r="O26" i="8"/>
  <c r="N26" i="8"/>
  <c r="L22" i="8"/>
  <c r="O22" i="8"/>
  <c r="N22" i="8"/>
  <c r="M22" i="8"/>
  <c r="O18" i="8"/>
  <c r="N18" i="8"/>
  <c r="M18" i="8"/>
  <c r="L18" i="8"/>
  <c r="L68" i="7"/>
  <c r="N68" i="7"/>
  <c r="L64" i="7"/>
  <c r="O64" i="7"/>
  <c r="N64" i="7"/>
  <c r="L60" i="7"/>
  <c r="O60" i="7"/>
  <c r="N60" i="7"/>
  <c r="O56" i="7"/>
  <c r="N56" i="7"/>
  <c r="L56" i="7"/>
  <c r="O52" i="7"/>
  <c r="N52" i="7"/>
  <c r="L52" i="7"/>
  <c r="L48" i="7"/>
  <c r="O48" i="7"/>
  <c r="O44" i="7"/>
  <c r="L44" i="7"/>
  <c r="N40" i="7"/>
  <c r="O40" i="7"/>
  <c r="L40" i="7"/>
  <c r="L36" i="7"/>
  <c r="N36" i="7"/>
  <c r="O36" i="7"/>
  <c r="N32" i="7"/>
  <c r="L32" i="7"/>
  <c r="N28" i="7"/>
  <c r="O28" i="7"/>
  <c r="L28" i="7"/>
  <c r="L24" i="7"/>
  <c r="O24" i="7"/>
  <c r="N24" i="7"/>
  <c r="L20" i="7"/>
  <c r="O20" i="7"/>
  <c r="N20" i="7"/>
  <c r="L16" i="7"/>
  <c r="N16" i="7"/>
  <c r="O16" i="7"/>
  <c r="M18" i="6"/>
  <c r="L18" i="6"/>
  <c r="O18" i="6"/>
  <c r="N18" i="6"/>
  <c r="M28" i="9"/>
  <c r="M64" i="9"/>
  <c r="M68" i="9"/>
  <c r="M72" i="9"/>
  <c r="M92" i="9"/>
  <c r="M128" i="9"/>
  <c r="M24" i="7"/>
  <c r="M20" i="9"/>
  <c r="M24" i="9"/>
  <c r="M44" i="9"/>
  <c r="M80" i="9"/>
  <c r="M84" i="9"/>
  <c r="M88" i="9"/>
  <c r="M136" i="9"/>
  <c r="M18" i="10"/>
  <c r="M22" i="10"/>
  <c r="M30" i="10"/>
  <c r="M34" i="10"/>
  <c r="M38" i="10"/>
  <c r="M46" i="10"/>
  <c r="M50" i="10"/>
  <c r="M54" i="10"/>
  <c r="M62" i="10"/>
  <c r="M66" i="10"/>
  <c r="M32" i="9"/>
  <c r="M36" i="9"/>
  <c r="M40" i="9"/>
  <c r="M60" i="9"/>
  <c r="M96" i="9"/>
  <c r="M100" i="9"/>
  <c r="M104" i="9"/>
  <c r="M124" i="9"/>
  <c r="M132" i="9"/>
  <c r="M140" i="9"/>
  <c r="M64" i="7"/>
  <c r="M16" i="7"/>
  <c r="M20" i="7"/>
  <c r="M32" i="7"/>
  <c r="M36" i="7"/>
  <c r="M60" i="7"/>
  <c r="M28" i="7"/>
  <c r="M48" i="7"/>
  <c r="M52" i="7"/>
  <c r="K14" i="6"/>
  <c r="M14" i="6"/>
  <c r="M40" i="7"/>
  <c r="P66" i="7"/>
  <c r="M68" i="7"/>
  <c r="M44" i="7"/>
  <c r="M56" i="7"/>
  <c r="L45" i="5"/>
  <c r="I17" i="2" s="1"/>
  <c r="P23" i="4"/>
  <c r="P33" i="5"/>
  <c r="P47" i="4"/>
  <c r="P76" i="4"/>
  <c r="P80" i="4"/>
  <c r="P56" i="17"/>
  <c r="P28" i="16"/>
  <c r="P58" i="9"/>
  <c r="P18" i="7"/>
  <c r="M14" i="15"/>
  <c r="O14" i="7"/>
  <c r="N14" i="15"/>
  <c r="N14" i="11"/>
  <c r="M15" i="5"/>
  <c r="M19" i="5"/>
  <c r="M23" i="5"/>
  <c r="M26" i="5"/>
  <c r="P26" i="5" s="1"/>
  <c r="M30" i="5"/>
  <c r="M34" i="5"/>
  <c r="M38" i="5"/>
  <c r="M42" i="5"/>
  <c r="P42" i="5" s="1"/>
  <c r="M15" i="17"/>
  <c r="K17" i="17"/>
  <c r="M19" i="17"/>
  <c r="K21" i="17"/>
  <c r="M23" i="17"/>
  <c r="P23" i="17" s="1"/>
  <c r="K25" i="17"/>
  <c r="M27" i="17"/>
  <c r="K29" i="17"/>
  <c r="M31" i="17"/>
  <c r="K33" i="17"/>
  <c r="M35" i="17"/>
  <c r="K37" i="17"/>
  <c r="M39" i="17"/>
  <c r="K41" i="17"/>
  <c r="M43" i="17"/>
  <c r="K45" i="17"/>
  <c r="M47" i="17"/>
  <c r="K49" i="17"/>
  <c r="M51" i="17"/>
  <c r="K53" i="17"/>
  <c r="M55" i="17"/>
  <c r="K57" i="17"/>
  <c r="K15" i="16"/>
  <c r="M17" i="16"/>
  <c r="P17" i="16" s="1"/>
  <c r="K19" i="16"/>
  <c r="M21" i="16"/>
  <c r="P21" i="16" s="1"/>
  <c r="K23" i="16"/>
  <c r="M25" i="16"/>
  <c r="K27" i="16"/>
  <c r="M29" i="16"/>
  <c r="P29" i="16" s="1"/>
  <c r="M15" i="15"/>
  <c r="K17" i="15"/>
  <c r="M19" i="15"/>
  <c r="P19" i="15" s="1"/>
  <c r="K21" i="15"/>
  <c r="M23" i="15"/>
  <c r="K25" i="15"/>
  <c r="M27" i="15"/>
  <c r="P27" i="15" s="1"/>
  <c r="K29" i="15"/>
  <c r="M31" i="15"/>
  <c r="K33" i="15"/>
  <c r="M35" i="15"/>
  <c r="K37" i="15"/>
  <c r="M39" i="15"/>
  <c r="K15" i="14"/>
  <c r="K19" i="14"/>
  <c r="M21" i="14"/>
  <c r="K23" i="14"/>
  <c r="K27" i="14"/>
  <c r="M29" i="14"/>
  <c r="K31" i="14"/>
  <c r="K35" i="14"/>
  <c r="K39" i="14"/>
  <c r="K43" i="14"/>
  <c r="K47" i="14"/>
  <c r="K51" i="14"/>
  <c r="K55" i="14"/>
  <c r="K20" i="13"/>
  <c r="K28" i="13"/>
  <c r="K36" i="13"/>
  <c r="K18" i="13"/>
  <c r="K26" i="13"/>
  <c r="K34" i="13"/>
  <c r="K16" i="13"/>
  <c r="K24" i="13"/>
  <c r="K32" i="13"/>
  <c r="K40" i="13"/>
  <c r="K14" i="13"/>
  <c r="K22" i="13"/>
  <c r="K30" i="13"/>
  <c r="K38" i="13"/>
  <c r="K44" i="13"/>
  <c r="K42" i="13"/>
  <c r="K46" i="13"/>
  <c r="K50" i="13"/>
  <c r="K54" i="13"/>
  <c r="K58" i="13"/>
  <c r="K62" i="13"/>
  <c r="K66" i="13"/>
  <c r="M16" i="11"/>
  <c r="M20" i="11"/>
  <c r="M24" i="11"/>
  <c r="M28" i="11"/>
  <c r="M32" i="11"/>
  <c r="M36" i="11"/>
  <c r="M40" i="11"/>
  <c r="M44" i="11"/>
  <c r="M48" i="11"/>
  <c r="M52" i="11"/>
  <c r="M56" i="11"/>
  <c r="M70" i="11"/>
  <c r="M74" i="11"/>
  <c r="M78" i="11"/>
  <c r="M82" i="11"/>
  <c r="M86" i="11"/>
  <c r="M90" i="11"/>
  <c r="M94" i="11"/>
  <c r="M98" i="11"/>
  <c r="M102" i="11"/>
  <c r="M106" i="11"/>
  <c r="M110" i="11"/>
  <c r="M114" i="11"/>
  <c r="M118" i="11"/>
  <c r="M122" i="11"/>
  <c r="M126" i="11"/>
  <c r="M130" i="11"/>
  <c r="M134" i="11"/>
  <c r="M142" i="11"/>
  <c r="M146" i="11"/>
  <c r="M150" i="11"/>
  <c r="M154" i="11"/>
  <c r="M158" i="11"/>
  <c r="M162" i="11"/>
  <c r="M166" i="11"/>
  <c r="M170" i="11"/>
  <c r="M174" i="11"/>
  <c r="M181" i="11"/>
  <c r="M185" i="11"/>
  <c r="M205" i="11"/>
  <c r="M213" i="11"/>
  <c r="M217" i="11"/>
  <c r="M221" i="11"/>
  <c r="M225" i="11"/>
  <c r="M229" i="11"/>
  <c r="M233" i="11"/>
  <c r="M237" i="11"/>
  <c r="M241" i="11"/>
  <c r="M245" i="11"/>
  <c r="M265" i="11"/>
  <c r="M273" i="11"/>
  <c r="M281" i="11"/>
  <c r="M285" i="11"/>
  <c r="M289" i="11"/>
  <c r="M293" i="11"/>
  <c r="M297" i="11"/>
  <c r="M301" i="11"/>
  <c r="M305" i="11"/>
  <c r="K334" i="11"/>
  <c r="M334" i="11"/>
  <c r="K342" i="11"/>
  <c r="M342" i="11"/>
  <c r="M360" i="11"/>
  <c r="K360" i="11"/>
  <c r="M376" i="11"/>
  <c r="K376" i="11"/>
  <c r="M392" i="11"/>
  <c r="K392" i="11"/>
  <c r="M93" i="11"/>
  <c r="M113" i="11"/>
  <c r="P113" i="11" s="1"/>
  <c r="M125" i="11"/>
  <c r="M129" i="11"/>
  <c r="P129" i="11" s="1"/>
  <c r="M137" i="11"/>
  <c r="M149" i="11"/>
  <c r="M153" i="11"/>
  <c r="M177" i="11"/>
  <c r="P177" i="11" s="1"/>
  <c r="M180" i="11"/>
  <c r="M184" i="11"/>
  <c r="P184" i="11" s="1"/>
  <c r="M216" i="11"/>
  <c r="P216" i="11" s="1"/>
  <c r="M236" i="11"/>
  <c r="M240" i="11"/>
  <c r="P240" i="11" s="1"/>
  <c r="M256" i="11"/>
  <c r="P256" i="11" s="1"/>
  <c r="M288" i="11"/>
  <c r="P288" i="11" s="1"/>
  <c r="M304" i="11"/>
  <c r="P304" i="11" s="1"/>
  <c r="M311" i="11"/>
  <c r="M319" i="11"/>
  <c r="P319" i="11" s="1"/>
  <c r="M327" i="11"/>
  <c r="M340" i="11"/>
  <c r="K340" i="11"/>
  <c r="M348" i="11"/>
  <c r="K348" i="11"/>
  <c r="M364" i="11"/>
  <c r="K364" i="11"/>
  <c r="M380" i="11"/>
  <c r="K380" i="11"/>
  <c r="K338" i="11"/>
  <c r="M338" i="11"/>
  <c r="K346" i="11"/>
  <c r="M346" i="11"/>
  <c r="P346" i="11" s="1"/>
  <c r="M352" i="11"/>
  <c r="K352" i="11"/>
  <c r="M368" i="11"/>
  <c r="K368" i="11"/>
  <c r="M384" i="11"/>
  <c r="K384" i="11"/>
  <c r="M336" i="11"/>
  <c r="K336" i="11"/>
  <c r="M344" i="11"/>
  <c r="K344" i="11"/>
  <c r="M356" i="11"/>
  <c r="K356" i="11"/>
  <c r="M372" i="11"/>
  <c r="K372" i="11"/>
  <c r="M388" i="11"/>
  <c r="K388" i="11"/>
  <c r="M350" i="11"/>
  <c r="M354" i="11"/>
  <c r="M358" i="11"/>
  <c r="M362" i="11"/>
  <c r="M366" i="11"/>
  <c r="M370" i="11"/>
  <c r="M374" i="11"/>
  <c r="M378" i="11"/>
  <c r="P378" i="11" s="1"/>
  <c r="M382" i="11"/>
  <c r="M386" i="11"/>
  <c r="M390" i="11"/>
  <c r="K14" i="10"/>
  <c r="K18" i="10"/>
  <c r="K22" i="10"/>
  <c r="K30" i="10"/>
  <c r="K34" i="10"/>
  <c r="K38" i="10"/>
  <c r="K46" i="10"/>
  <c r="K50" i="10"/>
  <c r="K54" i="10"/>
  <c r="K62" i="10"/>
  <c r="K66" i="10"/>
  <c r="M16" i="9"/>
  <c r="K16" i="9"/>
  <c r="K32" i="9"/>
  <c r="K48" i="9"/>
  <c r="K64" i="9"/>
  <c r="K80" i="9"/>
  <c r="K96" i="9"/>
  <c r="K112" i="9"/>
  <c r="K128" i="9"/>
  <c r="K136" i="9"/>
  <c r="M27" i="9"/>
  <c r="M43" i="9"/>
  <c r="M59" i="9"/>
  <c r="M75" i="9"/>
  <c r="M91" i="9"/>
  <c r="M107" i="9"/>
  <c r="M123" i="9"/>
  <c r="M23" i="9"/>
  <c r="K24" i="9"/>
  <c r="M39" i="9"/>
  <c r="K40" i="9"/>
  <c r="M55" i="9"/>
  <c r="K56" i="9"/>
  <c r="M71" i="9"/>
  <c r="K72" i="9"/>
  <c r="M87" i="9"/>
  <c r="K88" i="9"/>
  <c r="M103" i="9"/>
  <c r="K104" i="9"/>
  <c r="M119" i="9"/>
  <c r="K120" i="9"/>
  <c r="M131" i="9"/>
  <c r="P131" i="9" s="1"/>
  <c r="K132" i="9"/>
  <c r="M48" i="8"/>
  <c r="K48" i="8"/>
  <c r="M56" i="8"/>
  <c r="K56" i="8"/>
  <c r="K63" i="8"/>
  <c r="M63" i="8"/>
  <c r="K42" i="7"/>
  <c r="M42" i="7"/>
  <c r="M51" i="7"/>
  <c r="K51" i="7"/>
  <c r="K75" i="8"/>
  <c r="M75" i="8"/>
  <c r="K91" i="8"/>
  <c r="M91" i="8"/>
  <c r="K22" i="7"/>
  <c r="M22" i="7"/>
  <c r="K58" i="7"/>
  <c r="M58" i="7"/>
  <c r="M59" i="7"/>
  <c r="K59" i="7"/>
  <c r="K62" i="7"/>
  <c r="M62" i="7"/>
  <c r="M20" i="8"/>
  <c r="K20" i="8"/>
  <c r="M28" i="8"/>
  <c r="P28" i="8" s="1"/>
  <c r="K28" i="8"/>
  <c r="M36" i="8"/>
  <c r="P36" i="8" s="1"/>
  <c r="K36" i="8"/>
  <c r="K43" i="8"/>
  <c r="M43" i="8"/>
  <c r="M80" i="8"/>
  <c r="P80" i="8" s="1"/>
  <c r="K80" i="8"/>
  <c r="M96" i="8"/>
  <c r="P96" i="8" s="1"/>
  <c r="K96" i="8"/>
  <c r="P64" i="8"/>
  <c r="K44" i="8"/>
  <c r="K64" i="8"/>
  <c r="K76" i="8"/>
  <c r="K92" i="8"/>
  <c r="K19" i="7"/>
  <c r="K39" i="7"/>
  <c r="M15" i="8"/>
  <c r="M23" i="8"/>
  <c r="M31" i="8"/>
  <c r="M51" i="8"/>
  <c r="M71" i="8"/>
  <c r="M87" i="8"/>
  <c r="M103" i="8"/>
  <c r="K46" i="7"/>
  <c r="M46" i="7"/>
  <c r="P46" i="7" s="1"/>
  <c r="K14" i="7"/>
  <c r="M14" i="7"/>
  <c r="M15" i="7"/>
  <c r="K15" i="7"/>
  <c r="K26" i="7"/>
  <c r="M26" i="7"/>
  <c r="M27" i="7"/>
  <c r="K27" i="7"/>
  <c r="K47" i="7"/>
  <c r="K63" i="7"/>
  <c r="M15" i="6"/>
  <c r="K15" i="6"/>
  <c r="N83" i="4"/>
  <c r="G16" i="2" s="1"/>
  <c r="K19" i="4"/>
  <c r="K23" i="4"/>
  <c r="K27" i="4"/>
  <c r="K31" i="4"/>
  <c r="K55" i="4"/>
  <c r="K59" i="4"/>
  <c r="K63" i="4"/>
  <c r="K71" i="4"/>
  <c r="K15" i="4"/>
  <c r="K35" i="4"/>
  <c r="K39" i="4"/>
  <c r="K43" i="4"/>
  <c r="K47" i="4"/>
  <c r="K51" i="4"/>
  <c r="K67" i="4"/>
  <c r="K75" i="4"/>
  <c r="K79" i="4"/>
  <c r="L83" i="4"/>
  <c r="I16" i="2" s="1"/>
  <c r="P23" i="7" l="1"/>
  <c r="P28" i="4"/>
  <c r="P24" i="5"/>
  <c r="P75" i="4"/>
  <c r="P59" i="4"/>
  <c r="P19" i="4"/>
  <c r="P36" i="4"/>
  <c r="P44" i="4"/>
  <c r="P110" i="9"/>
  <c r="K48" i="13"/>
  <c r="M48" i="13"/>
  <c r="P48" i="13" s="1"/>
  <c r="P92" i="8"/>
  <c r="P44" i="8"/>
  <c r="P39" i="17"/>
  <c r="P42" i="17"/>
  <c r="P23" i="15"/>
  <c r="P36" i="14"/>
  <c r="M33" i="14"/>
  <c r="P33" i="14" s="1"/>
  <c r="P30" i="14"/>
  <c r="K57" i="13"/>
  <c r="P96" i="11"/>
  <c r="M101" i="11"/>
  <c r="P253" i="11"/>
  <c r="P94" i="9"/>
  <c r="P20" i="8"/>
  <c r="P56" i="8"/>
  <c r="M86" i="8"/>
  <c r="P86" i="8" s="1"/>
  <c r="P59" i="7"/>
  <c r="P15" i="5"/>
  <c r="P21" i="4"/>
  <c r="P43" i="7"/>
  <c r="P38" i="7"/>
  <c r="P34" i="4"/>
  <c r="P35" i="4"/>
  <c r="P79" i="4"/>
  <c r="P75" i="11"/>
  <c r="P21" i="5"/>
  <c r="P32" i="5"/>
  <c r="P31" i="4"/>
  <c r="P30" i="4"/>
  <c r="P337" i="11"/>
  <c r="M57" i="10"/>
  <c r="P36" i="10"/>
  <c r="P48" i="8"/>
  <c r="K42" i="10"/>
  <c r="P295" i="11"/>
  <c r="P51" i="17"/>
  <c r="P48" i="17"/>
  <c r="P35" i="7"/>
  <c r="P63" i="4"/>
  <c r="P211" i="11"/>
  <c r="P347" i="11"/>
  <c r="P223" i="11"/>
  <c r="P61" i="4"/>
  <c r="K58" i="10"/>
  <c r="K26" i="10"/>
  <c r="P126" i="9"/>
  <c r="P56" i="10"/>
  <c r="P134" i="9"/>
  <c r="M161" i="11"/>
  <c r="P161" i="11" s="1"/>
  <c r="M43" i="11"/>
  <c r="P379" i="11"/>
  <c r="P27" i="7"/>
  <c r="P51" i="7"/>
  <c r="P200" i="11"/>
  <c r="P19" i="5"/>
  <c r="P247" i="11"/>
  <c r="P16" i="16"/>
  <c r="P56" i="4"/>
  <c r="P29" i="5"/>
  <c r="P76" i="8"/>
  <c r="P54" i="7"/>
  <c r="P243" i="11"/>
  <c r="P203" i="11"/>
  <c r="P39" i="4"/>
  <c r="P54" i="4"/>
  <c r="P44" i="5"/>
  <c r="P28" i="5"/>
  <c r="P40" i="5"/>
  <c r="P67" i="4"/>
  <c r="P51" i="4"/>
  <c r="P15" i="7"/>
  <c r="P15" i="8"/>
  <c r="P362" i="11"/>
  <c r="P137" i="11"/>
  <c r="P35" i="17"/>
  <c r="P14" i="6"/>
  <c r="P32" i="15"/>
  <c r="P26" i="4"/>
  <c r="P103" i="11"/>
  <c r="P63" i="7"/>
  <c r="P111" i="9"/>
  <c r="P72" i="8"/>
  <c r="P66" i="9"/>
  <c r="P299" i="11"/>
  <c r="P72" i="4"/>
  <c r="P27" i="4"/>
  <c r="P90" i="9"/>
  <c r="P26" i="9"/>
  <c r="P45" i="14"/>
  <c r="P34" i="5"/>
  <c r="P20" i="4"/>
  <c r="P24" i="16"/>
  <c r="L31" i="16"/>
  <c r="I27" i="2" s="1"/>
  <c r="P26" i="7"/>
  <c r="P22" i="7"/>
  <c r="P42" i="7"/>
  <c r="P374" i="11"/>
  <c r="P358" i="11"/>
  <c r="P336" i="11"/>
  <c r="P368" i="11"/>
  <c r="P380" i="11"/>
  <c r="P348" i="11"/>
  <c r="M272" i="11"/>
  <c r="P272" i="11" s="1"/>
  <c r="M232" i="11"/>
  <c r="P232" i="11" s="1"/>
  <c r="M97" i="11"/>
  <c r="P97" i="11" s="1"/>
  <c r="P342" i="11"/>
  <c r="M49" i="14"/>
  <c r="P49" i="14" s="1"/>
  <c r="M41" i="14"/>
  <c r="P41" i="14" s="1"/>
  <c r="P39" i="15"/>
  <c r="P31" i="15"/>
  <c r="P15" i="15"/>
  <c r="P326" i="11"/>
  <c r="P310" i="11"/>
  <c r="P102" i="9"/>
  <c r="P42" i="9"/>
  <c r="P108" i="11"/>
  <c r="M39" i="11"/>
  <c r="P39" i="11" s="1"/>
  <c r="P34" i="11"/>
  <c r="P30" i="16"/>
  <c r="P15" i="16"/>
  <c r="K27" i="11"/>
  <c r="P106" i="9"/>
  <c r="P375" i="11"/>
  <c r="P152" i="11"/>
  <c r="P25" i="15"/>
  <c r="P17" i="15"/>
  <c r="P20" i="16"/>
  <c r="P46" i="9"/>
  <c r="P50" i="17"/>
  <c r="P49" i="8"/>
  <c r="P54" i="17"/>
  <c r="P62" i="7"/>
  <c r="P58" i="7"/>
  <c r="P27" i="9"/>
  <c r="P366" i="11"/>
  <c r="P384" i="11"/>
  <c r="P352" i="11"/>
  <c r="P364" i="11"/>
  <c r="P340" i="11"/>
  <c r="M208" i="11"/>
  <c r="P208" i="11" s="1"/>
  <c r="M105" i="11"/>
  <c r="P105" i="11" s="1"/>
  <c r="P334" i="11"/>
  <c r="P241" i="11"/>
  <c r="P205" i="11"/>
  <c r="M17" i="14"/>
  <c r="P17" i="14" s="1"/>
  <c r="P55" i="17"/>
  <c r="M14" i="11"/>
  <c r="P14" i="11" s="1"/>
  <c r="P50" i="7"/>
  <c r="P114" i="9"/>
  <c r="P318" i="11"/>
  <c r="P251" i="11"/>
  <c r="P120" i="11"/>
  <c r="P160" i="11"/>
  <c r="M27" i="11"/>
  <c r="P27" i="11" s="1"/>
  <c r="P22" i="14"/>
  <c r="P78" i="4"/>
  <c r="P62" i="4"/>
  <c r="P82" i="4"/>
  <c r="P128" i="11"/>
  <c r="P28" i="14"/>
  <c r="P40" i="14"/>
  <c r="P36" i="5"/>
  <c r="M57" i="14"/>
  <c r="P57" i="14" s="1"/>
  <c r="P58" i="14"/>
  <c r="P37" i="14"/>
  <c r="P53" i="14"/>
  <c r="P21" i="14"/>
  <c r="P15" i="14"/>
  <c r="P47" i="14"/>
  <c r="P52" i="14"/>
  <c r="P19" i="14"/>
  <c r="P42" i="14"/>
  <c r="P29" i="14"/>
  <c r="P39" i="14"/>
  <c r="P34" i="14"/>
  <c r="P44" i="14"/>
  <c r="P38" i="5"/>
  <c r="P30" i="5"/>
  <c r="P46" i="17"/>
  <c r="P47" i="17"/>
  <c r="P31" i="17"/>
  <c r="P15" i="17"/>
  <c r="P30" i="17"/>
  <c r="P25" i="16"/>
  <c r="P22" i="16"/>
  <c r="P35" i="15"/>
  <c r="P46" i="14"/>
  <c r="P38" i="14"/>
  <c r="P54" i="14"/>
  <c r="I24" i="2"/>
  <c r="P156" i="11"/>
  <c r="P239" i="11"/>
  <c r="P363" i="11"/>
  <c r="P339" i="11"/>
  <c r="P25" i="11"/>
  <c r="P91" i="11"/>
  <c r="P359" i="11"/>
  <c r="P132" i="11"/>
  <c r="P146" i="11"/>
  <c r="P391" i="11"/>
  <c r="P275" i="11"/>
  <c r="M47" i="11"/>
  <c r="P47" i="11" s="1"/>
  <c r="P57" i="11"/>
  <c r="P345" i="11"/>
  <c r="P377" i="11"/>
  <c r="P287" i="11"/>
  <c r="P168" i="11"/>
  <c r="P212" i="11"/>
  <c r="P333" i="11"/>
  <c r="P312" i="11"/>
  <c r="P169" i="11"/>
  <c r="P260" i="11"/>
  <c r="P100" i="11"/>
  <c r="P116" i="11"/>
  <c r="P227" i="11"/>
  <c r="P83" i="11"/>
  <c r="P381" i="11"/>
  <c r="P244" i="11"/>
  <c r="P351" i="11"/>
  <c r="P207" i="11"/>
  <c r="P389" i="11"/>
  <c r="P179" i="11"/>
  <c r="P23" i="5"/>
  <c r="P41" i="11"/>
  <c r="P159" i="11"/>
  <c r="P315" i="11"/>
  <c r="P157" i="11"/>
  <c r="P141" i="11"/>
  <c r="P252" i="11"/>
  <c r="P276" i="11"/>
  <c r="P112" i="11"/>
  <c r="P183" i="11"/>
  <c r="P164" i="11"/>
  <c r="P77" i="11"/>
  <c r="P386" i="11"/>
  <c r="P370" i="11"/>
  <c r="P354" i="11"/>
  <c r="P372" i="11"/>
  <c r="P356" i="11"/>
  <c r="P327" i="11"/>
  <c r="P311" i="11"/>
  <c r="M296" i="11"/>
  <c r="P296" i="11" s="1"/>
  <c r="M280" i="11"/>
  <c r="P280" i="11" s="1"/>
  <c r="M264" i="11"/>
  <c r="P264" i="11" s="1"/>
  <c r="M248" i="11"/>
  <c r="P248" i="11" s="1"/>
  <c r="M224" i="11"/>
  <c r="P224" i="11" s="1"/>
  <c r="M192" i="11"/>
  <c r="P192" i="11" s="1"/>
  <c r="P153" i="11"/>
  <c r="M145" i="11"/>
  <c r="P145" i="11" s="1"/>
  <c r="M121" i="11"/>
  <c r="P121" i="11" s="1"/>
  <c r="M89" i="11"/>
  <c r="P89" i="11" s="1"/>
  <c r="P392" i="11"/>
  <c r="P166" i="11"/>
  <c r="P42" i="11"/>
  <c r="P271" i="11"/>
  <c r="P235" i="11"/>
  <c r="P80" i="11"/>
  <c r="M55" i="11"/>
  <c r="P55" i="11" s="1"/>
  <c r="P30" i="11"/>
  <c r="P390" i="11"/>
  <c r="P382" i="11"/>
  <c r="P350" i="11"/>
  <c r="P388" i="11"/>
  <c r="P344" i="11"/>
  <c r="P338" i="11"/>
  <c r="M331" i="11"/>
  <c r="P331" i="11" s="1"/>
  <c r="M323" i="11"/>
  <c r="P323" i="11" s="1"/>
  <c r="M308" i="11"/>
  <c r="P308" i="11" s="1"/>
  <c r="M300" i="11"/>
  <c r="P300" i="11" s="1"/>
  <c r="M292" i="11"/>
  <c r="P292" i="11" s="1"/>
  <c r="M284" i="11"/>
  <c r="P284" i="11" s="1"/>
  <c r="M268" i="11"/>
  <c r="P268" i="11" s="1"/>
  <c r="P236" i="11"/>
  <c r="M228" i="11"/>
  <c r="P228" i="11" s="1"/>
  <c r="M220" i="11"/>
  <c r="P220" i="11" s="1"/>
  <c r="M204" i="11"/>
  <c r="P204" i="11" s="1"/>
  <c r="M196" i="11"/>
  <c r="P196" i="11" s="1"/>
  <c r="M188" i="11"/>
  <c r="P188" i="11" s="1"/>
  <c r="P180" i="11"/>
  <c r="M173" i="11"/>
  <c r="P173" i="11" s="1"/>
  <c r="M165" i="11"/>
  <c r="P165" i="11" s="1"/>
  <c r="P149" i="11"/>
  <c r="M133" i="11"/>
  <c r="P133" i="11" s="1"/>
  <c r="P125" i="11"/>
  <c r="M117" i="11"/>
  <c r="P117" i="11" s="1"/>
  <c r="M109" i="11"/>
  <c r="P109" i="11" s="1"/>
  <c r="P101" i="11"/>
  <c r="P93" i="11"/>
  <c r="P376" i="11"/>
  <c r="P360" i="11"/>
  <c r="P110" i="11"/>
  <c r="P44" i="11"/>
  <c r="P291" i="11"/>
  <c r="P231" i="11"/>
  <c r="P199" i="11"/>
  <c r="P172" i="11"/>
  <c r="K69" i="11"/>
  <c r="P46" i="11"/>
  <c r="P72" i="11"/>
  <c r="P50" i="11"/>
  <c r="P43" i="11"/>
  <c r="P267" i="11"/>
  <c r="P219" i="11"/>
  <c r="P176" i="11"/>
  <c r="P124" i="11"/>
  <c r="P92" i="11"/>
  <c r="P76" i="11"/>
  <c r="P54" i="11"/>
  <c r="P38" i="11"/>
  <c r="P148" i="11"/>
  <c r="P28" i="17"/>
  <c r="P20" i="14"/>
  <c r="P31" i="14"/>
  <c r="P56" i="14"/>
  <c r="P23" i="9"/>
  <c r="P70" i="9"/>
  <c r="P22" i="9"/>
  <c r="P45" i="9"/>
  <c r="P34" i="9"/>
  <c r="P74" i="9"/>
  <c r="P57" i="8"/>
  <c r="P51" i="8"/>
  <c r="P23" i="8"/>
  <c r="P43" i="8"/>
  <c r="P91" i="8"/>
  <c r="P75" i="8"/>
  <c r="P63" i="8"/>
  <c r="P30" i="7"/>
  <c r="P15" i="6"/>
  <c r="P341" i="11"/>
  <c r="P357" i="11"/>
  <c r="P33" i="11"/>
  <c r="P55" i="14"/>
  <c r="P49" i="11"/>
  <c r="P123" i="11"/>
  <c r="P259" i="11"/>
  <c r="P191" i="11"/>
  <c r="P88" i="11"/>
  <c r="P21" i="15"/>
  <c r="P322" i="11"/>
  <c r="P43" i="17"/>
  <c r="P29" i="15"/>
  <c r="P14" i="10"/>
  <c r="N40" i="15"/>
  <c r="G26" i="2" s="1"/>
  <c r="N31" i="16"/>
  <c r="G27" i="2" s="1"/>
  <c r="P15" i="9"/>
  <c r="O31" i="8"/>
  <c r="P31" i="8" s="1"/>
  <c r="O79" i="8"/>
  <c r="P79" i="8" s="1"/>
  <c r="P51" i="14"/>
  <c r="P35" i="14"/>
  <c r="P23" i="14"/>
  <c r="P33" i="15"/>
  <c r="P16" i="9"/>
  <c r="P361" i="11"/>
  <c r="P27" i="14"/>
  <c r="P43" i="14"/>
  <c r="N58" i="17"/>
  <c r="G28" i="2" s="1"/>
  <c r="P139" i="11"/>
  <c r="P115" i="11"/>
  <c r="P38" i="9"/>
  <c r="P99" i="9"/>
  <c r="P18" i="14"/>
  <c r="P24" i="15"/>
  <c r="P16" i="15"/>
  <c r="K61" i="7"/>
  <c r="O61" i="7"/>
  <c r="K282" i="11"/>
  <c r="O282" i="11"/>
  <c r="P282" i="11" s="1"/>
  <c r="K162" i="11"/>
  <c r="O162" i="11"/>
  <c r="P162" i="11" s="1"/>
  <c r="K285" i="11"/>
  <c r="O285" i="11"/>
  <c r="P285" i="11" s="1"/>
  <c r="K225" i="11"/>
  <c r="O225" i="11"/>
  <c r="P225" i="11" s="1"/>
  <c r="K73" i="8"/>
  <c r="O73" i="8"/>
  <c r="P73" i="8" s="1"/>
  <c r="K93" i="8"/>
  <c r="O93" i="8"/>
  <c r="P93" i="8" s="1"/>
  <c r="K117" i="9"/>
  <c r="O117" i="9"/>
  <c r="P117" i="9" s="1"/>
  <c r="K77" i="8"/>
  <c r="O77" i="8"/>
  <c r="P77" i="8" s="1"/>
  <c r="K246" i="11"/>
  <c r="O246" i="11"/>
  <c r="P246" i="11" s="1"/>
  <c r="P28" i="15"/>
  <c r="P20" i="15"/>
  <c r="K305" i="11"/>
  <c r="O305" i="11"/>
  <c r="P305" i="11" s="1"/>
  <c r="P25" i="4"/>
  <c r="P59" i="10"/>
  <c r="P43" i="10"/>
  <c r="P45" i="4"/>
  <c r="P77" i="4"/>
  <c r="P138" i="11"/>
  <c r="P328" i="11"/>
  <c r="P37" i="17"/>
  <c r="P58" i="4"/>
  <c r="L59" i="14"/>
  <c r="I25" i="2" s="1"/>
  <c r="P45" i="17"/>
  <c r="K64" i="13"/>
  <c r="K273" i="11"/>
  <c r="O273" i="11"/>
  <c r="P273" i="11" s="1"/>
  <c r="O20" i="17"/>
  <c r="P20" i="17" s="1"/>
  <c r="K20" i="17"/>
  <c r="K143" i="11"/>
  <c r="O143" i="11"/>
  <c r="P143" i="11" s="1"/>
  <c r="K209" i="11"/>
  <c r="O209" i="11"/>
  <c r="P209" i="11" s="1"/>
  <c r="K193" i="11"/>
  <c r="O193" i="11"/>
  <c r="P193" i="11" s="1"/>
  <c r="K317" i="11"/>
  <c r="O317" i="11"/>
  <c r="P317" i="11" s="1"/>
  <c r="K31" i="7"/>
  <c r="O31" i="7"/>
  <c r="P31" i="7" s="1"/>
  <c r="K97" i="8"/>
  <c r="O97" i="8"/>
  <c r="P97" i="8" s="1"/>
  <c r="O21" i="10"/>
  <c r="M21" i="10"/>
  <c r="M367" i="11"/>
  <c r="O367" i="11"/>
  <c r="M383" i="11"/>
  <c r="O383" i="11"/>
  <c r="K365" i="11"/>
  <c r="O365" i="11"/>
  <c r="P365" i="11" s="1"/>
  <c r="M31" i="11"/>
  <c r="O31" i="11"/>
  <c r="M343" i="11"/>
  <c r="O343" i="11"/>
  <c r="O23" i="11"/>
  <c r="P23" i="11" s="1"/>
  <c r="O25" i="14"/>
  <c r="P25" i="14" s="1"/>
  <c r="P53" i="17"/>
  <c r="P38" i="17"/>
  <c r="P18" i="17"/>
  <c r="P67" i="10"/>
  <c r="P51" i="10"/>
  <c r="P25" i="17"/>
  <c r="P29" i="17"/>
  <c r="P83" i="9"/>
  <c r="P21" i="17"/>
  <c r="L58" i="17"/>
  <c r="I28" i="2" s="1"/>
  <c r="P39" i="7"/>
  <c r="P85" i="8"/>
  <c r="K68" i="7"/>
  <c r="O68" i="7"/>
  <c r="K58" i="8"/>
  <c r="O58" i="8"/>
  <c r="P58" i="8" s="1"/>
  <c r="K84" i="9"/>
  <c r="O84" i="9"/>
  <c r="P84" i="9" s="1"/>
  <c r="P52" i="9"/>
  <c r="P109" i="9"/>
  <c r="P50" i="14"/>
  <c r="P119" i="11"/>
  <c r="O24" i="17"/>
  <c r="P60" i="8"/>
  <c r="K71" i="8"/>
  <c r="O71" i="8"/>
  <c r="P71" i="8" s="1"/>
  <c r="K47" i="8"/>
  <c r="O47" i="8"/>
  <c r="K35" i="8"/>
  <c r="O35" i="8"/>
  <c r="P35" i="8" s="1"/>
  <c r="K130" i="11"/>
  <c r="O130" i="11"/>
  <c r="P130" i="11" s="1"/>
  <c r="K56" i="11"/>
  <c r="O56" i="11"/>
  <c r="P56" i="11" s="1"/>
  <c r="K38" i="17"/>
  <c r="O24" i="4"/>
  <c r="P24" i="4" s="1"/>
  <c r="K24" i="4"/>
  <c r="K76" i="9"/>
  <c r="O76" i="9"/>
  <c r="P76" i="9" s="1"/>
  <c r="K98" i="11"/>
  <c r="O98" i="11"/>
  <c r="P98" i="11" s="1"/>
  <c r="K24" i="11"/>
  <c r="O24" i="11"/>
  <c r="P24" i="11" s="1"/>
  <c r="O20" i="10"/>
  <c r="P20" i="10" s="1"/>
  <c r="K20" i="10"/>
  <c r="K48" i="11"/>
  <c r="O48" i="11"/>
  <c r="P48" i="11" s="1"/>
  <c r="O14" i="8"/>
  <c r="P14" i="8" s="1"/>
  <c r="P47" i="9"/>
  <c r="M17" i="10"/>
  <c r="M335" i="11"/>
  <c r="O335" i="11"/>
  <c r="M355" i="11"/>
  <c r="O355" i="11"/>
  <c r="M371" i="11"/>
  <c r="O371" i="11"/>
  <c r="M387" i="11"/>
  <c r="O387" i="11"/>
  <c r="K44" i="17"/>
  <c r="M44" i="17"/>
  <c r="P27" i="8"/>
  <c r="P89" i="8"/>
  <c r="O297" i="11"/>
  <c r="P297" i="11" s="1"/>
  <c r="P17" i="17"/>
  <c r="M19" i="11"/>
  <c r="K31" i="13"/>
  <c r="K47" i="13"/>
  <c r="M16" i="17"/>
  <c r="P81" i="8"/>
  <c r="P19" i="7"/>
  <c r="P86" i="9"/>
  <c r="K78" i="8"/>
  <c r="O78" i="8"/>
  <c r="P78" i="8" s="1"/>
  <c r="P29" i="8"/>
  <c r="P101" i="8"/>
  <c r="P61" i="8"/>
  <c r="P63" i="10"/>
  <c r="P47" i="10"/>
  <c r="P34" i="15"/>
  <c r="O154" i="11"/>
  <c r="P154" i="11" s="1"/>
  <c r="K32" i="11"/>
  <c r="O32" i="11"/>
  <c r="P32" i="11" s="1"/>
  <c r="K52" i="11"/>
  <c r="O52" i="11"/>
  <c r="P52" i="11" s="1"/>
  <c r="K29" i="11"/>
  <c r="O29" i="11"/>
  <c r="P29" i="11" s="1"/>
  <c r="K39" i="8"/>
  <c r="O39" i="8"/>
  <c r="P39" i="8" s="1"/>
  <c r="K181" i="11"/>
  <c r="O181" i="11"/>
  <c r="P181" i="11" s="1"/>
  <c r="K150" i="11"/>
  <c r="O150" i="11"/>
  <c r="P150" i="11" s="1"/>
  <c r="K114" i="11"/>
  <c r="O114" i="11"/>
  <c r="P114" i="11" s="1"/>
  <c r="K55" i="7"/>
  <c r="O55" i="7"/>
  <c r="P55" i="7" s="1"/>
  <c r="K25" i="8"/>
  <c r="O25" i="8"/>
  <c r="P25" i="8" s="1"/>
  <c r="K17" i="8"/>
  <c r="O17" i="8"/>
  <c r="P17" i="8" s="1"/>
  <c r="P130" i="9"/>
  <c r="L40" i="15"/>
  <c r="I26" i="2" s="1"/>
  <c r="P37" i="15"/>
  <c r="P71" i="11"/>
  <c r="P26" i="11"/>
  <c r="P33" i="8"/>
  <c r="P226" i="11"/>
  <c r="P141" i="9"/>
  <c r="P182" i="11"/>
  <c r="P230" i="11"/>
  <c r="M81" i="11"/>
  <c r="O81" i="11"/>
  <c r="K281" i="11"/>
  <c r="O281" i="11"/>
  <c r="P281" i="11" s="1"/>
  <c r="O116" i="9"/>
  <c r="P116" i="9" s="1"/>
  <c r="M24" i="17"/>
  <c r="O349" i="11"/>
  <c r="P349" i="11" s="1"/>
  <c r="P107" i="11"/>
  <c r="P290" i="11"/>
  <c r="N59" i="14"/>
  <c r="G25" i="2" s="1"/>
  <c r="P201" i="11"/>
  <c r="P249" i="11"/>
  <c r="P257" i="11"/>
  <c r="P316" i="11"/>
  <c r="P77" i="9"/>
  <c r="P373" i="11"/>
  <c r="P369" i="11"/>
  <c r="P262" i="11"/>
  <c r="P18" i="11"/>
  <c r="P36" i="9"/>
  <c r="P44" i="9"/>
  <c r="P100" i="9"/>
  <c r="P140" i="9"/>
  <c r="K95" i="8"/>
  <c r="O95" i="8"/>
  <c r="P95" i="8" s="1"/>
  <c r="K69" i="7"/>
  <c r="O69" i="7"/>
  <c r="P69" i="7" s="1"/>
  <c r="O48" i="14"/>
  <c r="P48" i="14" s="1"/>
  <c r="K48" i="14"/>
  <c r="O32" i="14"/>
  <c r="P32" i="14" s="1"/>
  <c r="K32" i="14"/>
  <c r="O24" i="14"/>
  <c r="P24" i="14" s="1"/>
  <c r="K24" i="14"/>
  <c r="O16" i="14"/>
  <c r="P16" i="14" s="1"/>
  <c r="K16" i="14"/>
  <c r="K45" i="7"/>
  <c r="O45" i="7"/>
  <c r="P45" i="7" s="1"/>
  <c r="K233" i="11"/>
  <c r="O233" i="11"/>
  <c r="P233" i="11" s="1"/>
  <c r="K163" i="11"/>
  <c r="O163" i="11"/>
  <c r="P163" i="11" s="1"/>
  <c r="K126" i="11"/>
  <c r="O126" i="11"/>
  <c r="P126" i="11" s="1"/>
  <c r="K94" i="11"/>
  <c r="O94" i="11"/>
  <c r="P94" i="11" s="1"/>
  <c r="O16" i="6"/>
  <c r="P16" i="6" s="1"/>
  <c r="P330" i="11"/>
  <c r="P104" i="11"/>
  <c r="P41" i="8"/>
  <c r="P26" i="14"/>
  <c r="P26" i="16"/>
  <c r="P140" i="11"/>
  <c r="N19" i="6"/>
  <c r="G18" i="2" s="1"/>
  <c r="P136" i="9"/>
  <c r="O122" i="11"/>
  <c r="P122" i="11" s="1"/>
  <c r="O102" i="11"/>
  <c r="P102" i="11" s="1"/>
  <c r="O52" i="17"/>
  <c r="P52" i="17" s="1"/>
  <c r="O36" i="17"/>
  <c r="P36" i="17" s="1"/>
  <c r="P18" i="16"/>
  <c r="P214" i="11"/>
  <c r="P45" i="8"/>
  <c r="P62" i="9"/>
  <c r="P38" i="15"/>
  <c r="K57" i="7"/>
  <c r="O57" i="7"/>
  <c r="P57" i="7" s="1"/>
  <c r="K99" i="8"/>
  <c r="O99" i="8"/>
  <c r="P99" i="8" s="1"/>
  <c r="K17" i="11"/>
  <c r="O17" i="11"/>
  <c r="P17" i="11" s="1"/>
  <c r="K83" i="8"/>
  <c r="O83" i="8"/>
  <c r="P83" i="8" s="1"/>
  <c r="K29" i="9"/>
  <c r="O29" i="9"/>
  <c r="P29" i="9" s="1"/>
  <c r="K238" i="11"/>
  <c r="O238" i="11"/>
  <c r="P238" i="11" s="1"/>
  <c r="K90" i="11"/>
  <c r="O90" i="11"/>
  <c r="P90" i="11" s="1"/>
  <c r="K237" i="11"/>
  <c r="O237" i="11"/>
  <c r="P237" i="11" s="1"/>
  <c r="K68" i="13"/>
  <c r="K125" i="9"/>
  <c r="O125" i="9"/>
  <c r="P125" i="9" s="1"/>
  <c r="K301" i="11"/>
  <c r="O301" i="11"/>
  <c r="P301" i="11" s="1"/>
  <c r="K28" i="11"/>
  <c r="O28" i="11"/>
  <c r="P28" i="11" s="1"/>
  <c r="P131" i="11"/>
  <c r="P302" i="11"/>
  <c r="P79" i="11"/>
  <c r="K28" i="17"/>
  <c r="P26" i="15"/>
  <c r="P48" i="7"/>
  <c r="P64" i="9"/>
  <c r="O103" i="8"/>
  <c r="P103" i="8" s="1"/>
  <c r="O28" i="10"/>
  <c r="P28" i="10" s="1"/>
  <c r="P151" i="11"/>
  <c r="P67" i="8"/>
  <c r="P53" i="9"/>
  <c r="P274" i="11"/>
  <c r="M73" i="11"/>
  <c r="O73" i="11"/>
  <c r="M35" i="11"/>
  <c r="O35" i="11"/>
  <c r="O37" i="10"/>
  <c r="P37" i="10" s="1"/>
  <c r="O53" i="10"/>
  <c r="P53" i="10" s="1"/>
  <c r="O51" i="11"/>
  <c r="M51" i="11"/>
  <c r="M85" i="11"/>
  <c r="O85" i="11"/>
  <c r="P69" i="9"/>
  <c r="G24" i="2"/>
  <c r="P99" i="11"/>
  <c r="O59" i="8"/>
  <c r="P59" i="8" s="1"/>
  <c r="O217" i="11"/>
  <c r="P217" i="11" s="1"/>
  <c r="O293" i="11"/>
  <c r="P293" i="11" s="1"/>
  <c r="P65" i="9"/>
  <c r="O87" i="8"/>
  <c r="P87" i="8" s="1"/>
  <c r="O174" i="11"/>
  <c r="P174" i="11" s="1"/>
  <c r="K289" i="11"/>
  <c r="O289" i="11"/>
  <c r="P289" i="11" s="1"/>
  <c r="K245" i="11"/>
  <c r="O245" i="11"/>
  <c r="P245" i="11" s="1"/>
  <c r="K134" i="11"/>
  <c r="O134" i="11"/>
  <c r="P134" i="11" s="1"/>
  <c r="K74" i="11"/>
  <c r="O74" i="11"/>
  <c r="P74" i="11" s="1"/>
  <c r="K36" i="11"/>
  <c r="O36" i="11"/>
  <c r="P36" i="11" s="1"/>
  <c r="O127" i="11"/>
  <c r="P127" i="11" s="1"/>
  <c r="O49" i="10"/>
  <c r="P49" i="10" s="1"/>
  <c r="K44" i="4"/>
  <c r="K72" i="4"/>
  <c r="O55" i="9"/>
  <c r="P55" i="9" s="1"/>
  <c r="K45" i="10"/>
  <c r="O15" i="11"/>
  <c r="K15" i="11"/>
  <c r="K64" i="4"/>
  <c r="M15" i="11"/>
  <c r="L19" i="6"/>
  <c r="I18" i="2" s="1"/>
  <c r="P20" i="9"/>
  <c r="N393" i="11"/>
  <c r="G23" i="2" s="1"/>
  <c r="P17" i="9"/>
  <c r="K29" i="13"/>
  <c r="K21" i="13"/>
  <c r="K158" i="11"/>
  <c r="O158" i="11"/>
  <c r="P158" i="11" s="1"/>
  <c r="K147" i="11"/>
  <c r="O147" i="11"/>
  <c r="P147" i="11" s="1"/>
  <c r="K86" i="11"/>
  <c r="O86" i="11"/>
  <c r="P86" i="11" s="1"/>
  <c r="K70" i="11"/>
  <c r="O70" i="11"/>
  <c r="P70" i="11" s="1"/>
  <c r="P37" i="8"/>
  <c r="K80" i="4"/>
  <c r="K14" i="14"/>
  <c r="O14" i="14"/>
  <c r="P14" i="14" s="1"/>
  <c r="K65" i="7"/>
  <c r="O65" i="7"/>
  <c r="P65" i="7" s="1"/>
  <c r="P16" i="10"/>
  <c r="O113" i="9"/>
  <c r="P113" i="9" s="1"/>
  <c r="O78" i="11"/>
  <c r="P78" i="11" s="1"/>
  <c r="O185" i="11"/>
  <c r="P185" i="11" s="1"/>
  <c r="O298" i="11"/>
  <c r="P298" i="11" s="1"/>
  <c r="O118" i="11"/>
  <c r="P118" i="11" s="1"/>
  <c r="O229" i="11"/>
  <c r="P229" i="11" s="1"/>
  <c r="P135" i="11"/>
  <c r="P44" i="7"/>
  <c r="P25" i="9"/>
  <c r="P242" i="11"/>
  <c r="P25" i="10"/>
  <c r="P30" i="15"/>
  <c r="P22" i="15"/>
  <c r="P29" i="10"/>
  <c r="P61" i="10"/>
  <c r="K213" i="11"/>
  <c r="O213" i="11"/>
  <c r="P213" i="11" s="1"/>
  <c r="K170" i="11"/>
  <c r="O170" i="11"/>
  <c r="P170" i="11" s="1"/>
  <c r="K82" i="11"/>
  <c r="O82" i="11"/>
  <c r="P82" i="11" s="1"/>
  <c r="K20" i="11"/>
  <c r="O20" i="11"/>
  <c r="P20" i="11" s="1"/>
  <c r="O142" i="11"/>
  <c r="P142" i="11" s="1"/>
  <c r="O265" i="11"/>
  <c r="P265" i="11" s="1"/>
  <c r="K29" i="10"/>
  <c r="O123" i="9"/>
  <c r="P123" i="9" s="1"/>
  <c r="O57" i="10"/>
  <c r="P57" i="10" s="1"/>
  <c r="O95" i="11"/>
  <c r="P95" i="11" s="1"/>
  <c r="K15" i="13"/>
  <c r="O106" i="11"/>
  <c r="P106" i="11" s="1"/>
  <c r="K61" i="10"/>
  <c r="P19" i="16"/>
  <c r="P53" i="7"/>
  <c r="P89" i="9"/>
  <c r="P33" i="7"/>
  <c r="P270" i="11"/>
  <c r="P309" i="11"/>
  <c r="P129" i="9"/>
  <c r="P34" i="8"/>
  <c r="P37" i="7"/>
  <c r="P31" i="10"/>
  <c r="P15" i="10"/>
  <c r="P254" i="11"/>
  <c r="K65" i="10"/>
  <c r="O65" i="10"/>
  <c r="P65" i="10" s="1"/>
  <c r="O221" i="11"/>
  <c r="P221" i="11" s="1"/>
  <c r="K52" i="13"/>
  <c r="K222" i="11"/>
  <c r="O222" i="11"/>
  <c r="P222" i="11" s="1"/>
  <c r="K178" i="11"/>
  <c r="O178" i="11"/>
  <c r="P178" i="11" s="1"/>
  <c r="P96" i="9"/>
  <c r="P88" i="9"/>
  <c r="P32" i="7"/>
  <c r="O16" i="8"/>
  <c r="P16" i="8" s="1"/>
  <c r="K16" i="8"/>
  <c r="K107" i="9"/>
  <c r="O107" i="9"/>
  <c r="P107" i="9" s="1"/>
  <c r="K278" i="11"/>
  <c r="O278" i="11"/>
  <c r="P278" i="11" s="1"/>
  <c r="K31" i="9"/>
  <c r="O31" i="9"/>
  <c r="P31" i="9" s="1"/>
  <c r="K63" i="9"/>
  <c r="O63" i="9"/>
  <c r="P63" i="9" s="1"/>
  <c r="K75" i="9"/>
  <c r="O75" i="9"/>
  <c r="P75" i="9" s="1"/>
  <c r="K33" i="10"/>
  <c r="O33" i="10"/>
  <c r="P33" i="10" s="1"/>
  <c r="K103" i="9"/>
  <c r="O103" i="9"/>
  <c r="P103" i="9" s="1"/>
  <c r="K43" i="9"/>
  <c r="O43" i="9"/>
  <c r="P43" i="9" s="1"/>
  <c r="P61" i="9"/>
  <c r="P93" i="9"/>
  <c r="O67" i="7"/>
  <c r="P67" i="7" s="1"/>
  <c r="O51" i="9"/>
  <c r="P51" i="9" s="1"/>
  <c r="K36" i="10"/>
  <c r="P108" i="9"/>
  <c r="P80" i="9"/>
  <c r="P24" i="9"/>
  <c r="P32" i="9"/>
  <c r="P54" i="8"/>
  <c r="P53" i="8"/>
  <c r="O59" i="9"/>
  <c r="P59" i="9" s="1"/>
  <c r="P68" i="9"/>
  <c r="P155" i="11"/>
  <c r="K95" i="9"/>
  <c r="O95" i="9"/>
  <c r="P95" i="9" s="1"/>
  <c r="O35" i="9"/>
  <c r="P35" i="9" s="1"/>
  <c r="O67" i="9"/>
  <c r="P67" i="9" s="1"/>
  <c r="P19" i="9"/>
  <c r="K62" i="9"/>
  <c r="O65" i="8"/>
  <c r="P65" i="8" s="1"/>
  <c r="P19" i="10"/>
  <c r="P35" i="10"/>
  <c r="P261" i="11"/>
  <c r="P324" i="11"/>
  <c r="P132" i="9"/>
  <c r="P167" i="11"/>
  <c r="P190" i="11"/>
  <c r="P87" i="11"/>
  <c r="P194" i="11"/>
  <c r="K71" i="9"/>
  <c r="O71" i="9"/>
  <c r="P71" i="9" s="1"/>
  <c r="K39" i="9"/>
  <c r="O39" i="9"/>
  <c r="P39" i="9" s="1"/>
  <c r="K87" i="9"/>
  <c r="O87" i="9"/>
  <c r="P87" i="9" s="1"/>
  <c r="K139" i="9"/>
  <c r="O139" i="9"/>
  <c r="P139" i="9" s="1"/>
  <c r="K41" i="10"/>
  <c r="O41" i="10"/>
  <c r="P41" i="10" s="1"/>
  <c r="K69" i="8"/>
  <c r="O69" i="8"/>
  <c r="P69" i="8" s="1"/>
  <c r="K127" i="9"/>
  <c r="O127" i="9"/>
  <c r="P127" i="9" s="1"/>
  <c r="K33" i="5"/>
  <c r="K30" i="5"/>
  <c r="K18" i="17"/>
  <c r="K45" i="4"/>
  <c r="K47" i="17"/>
  <c r="K78" i="4"/>
  <c r="P294" i="11"/>
  <c r="O79" i="9"/>
  <c r="P79" i="9" s="1"/>
  <c r="K28" i="4"/>
  <c r="K183" i="11"/>
  <c r="K66" i="4"/>
  <c r="P19" i="8"/>
  <c r="P55" i="8"/>
  <c r="K359" i="11"/>
  <c r="K227" i="11"/>
  <c r="K196" i="11"/>
  <c r="K157" i="11"/>
  <c r="K50" i="17"/>
  <c r="K26" i="4"/>
  <c r="K49" i="4"/>
  <c r="P197" i="11"/>
  <c r="K339" i="11"/>
  <c r="K53" i="14"/>
  <c r="K38" i="14"/>
  <c r="P115" i="9"/>
  <c r="K179" i="11"/>
  <c r="K291" i="11"/>
  <c r="K50" i="4"/>
  <c r="K27" i="13"/>
  <c r="K23" i="13"/>
  <c r="K101" i="11"/>
  <c r="K391" i="11"/>
  <c r="K319" i="11"/>
  <c r="K259" i="11"/>
  <c r="K200" i="11"/>
  <c r="K136" i="11"/>
  <c r="K39" i="11"/>
  <c r="K288" i="11"/>
  <c r="K112" i="11"/>
  <c r="K375" i="11"/>
  <c r="K303" i="11"/>
  <c r="K251" i="11"/>
  <c r="K223" i="11"/>
  <c r="K96" i="11"/>
  <c r="P97" i="9"/>
  <c r="P37" i="11"/>
  <c r="P186" i="11"/>
  <c r="P234" i="11"/>
  <c r="P171" i="11"/>
  <c r="P320" i="11"/>
  <c r="K145" i="11"/>
  <c r="K125" i="11"/>
  <c r="K42" i="17"/>
  <c r="K32" i="17"/>
  <c r="K93" i="11"/>
  <c r="K22" i="14"/>
  <c r="K22" i="16"/>
  <c r="K45" i="14"/>
  <c r="K30" i="14"/>
  <c r="K177" i="11"/>
  <c r="K57" i="14"/>
  <c r="K42" i="14"/>
  <c r="K39" i="15"/>
  <c r="K82" i="4"/>
  <c r="K74" i="4"/>
  <c r="K58" i="4"/>
  <c r="K62" i="4"/>
  <c r="K61" i="4"/>
  <c r="K19" i="13"/>
  <c r="K67" i="13"/>
  <c r="K25" i="5"/>
  <c r="K23" i="5"/>
  <c r="P24" i="7"/>
  <c r="P18" i="6"/>
  <c r="N70" i="7"/>
  <c r="G19" i="2" s="1"/>
  <c r="L70" i="7"/>
  <c r="I19" i="2" s="1"/>
  <c r="N104" i="8"/>
  <c r="G20" i="2" s="1"/>
  <c r="P46" i="8"/>
  <c r="P28" i="9"/>
  <c r="L142" i="9"/>
  <c r="I21" i="2" s="1"/>
  <c r="P60" i="9"/>
  <c r="P92" i="9"/>
  <c r="P124" i="9"/>
  <c r="P17" i="7"/>
  <c r="P128" i="9"/>
  <c r="P21" i="7"/>
  <c r="P55" i="10"/>
  <c r="P39" i="10"/>
  <c r="P23" i="10"/>
  <c r="P81" i="9"/>
  <c r="P189" i="11"/>
  <c r="P269" i="11"/>
  <c r="P332" i="11"/>
  <c r="P23" i="16"/>
  <c r="K54" i="7"/>
  <c r="K299" i="11"/>
  <c r="K148" i="11"/>
  <c r="K133" i="11"/>
  <c r="P41" i="17"/>
  <c r="K379" i="11"/>
  <c r="K363" i="11"/>
  <c r="K347" i="11"/>
  <c r="K323" i="11"/>
  <c r="K308" i="11"/>
  <c r="K255" i="11"/>
  <c r="K232" i="11"/>
  <c r="K207" i="11"/>
  <c r="K188" i="11"/>
  <c r="K140" i="11"/>
  <c r="K116" i="11"/>
  <c r="K89" i="11"/>
  <c r="K109" i="11"/>
  <c r="K110" i="9"/>
  <c r="O27" i="17"/>
  <c r="P27" i="17" s="1"/>
  <c r="K27" i="17"/>
  <c r="P58" i="10"/>
  <c r="L69" i="10"/>
  <c r="I22" i="2" s="1"/>
  <c r="P14" i="9"/>
  <c r="P206" i="11"/>
  <c r="P21" i="11"/>
  <c r="P45" i="11"/>
  <c r="P175" i="11"/>
  <c r="P198" i="11"/>
  <c r="P250" i="11"/>
  <c r="P266" i="11"/>
  <c r="P306" i="11"/>
  <c r="P353" i="11"/>
  <c r="P385" i="11"/>
  <c r="P325" i="11"/>
  <c r="P53" i="11"/>
  <c r="P111" i="11"/>
  <c r="K244" i="11"/>
  <c r="P49" i="17"/>
  <c r="K18" i="9"/>
  <c r="K383" i="11"/>
  <c r="K367" i="11"/>
  <c r="K351" i="11"/>
  <c r="K327" i="11"/>
  <c r="K311" i="11"/>
  <c r="K215" i="11"/>
  <c r="K192" i="11"/>
  <c r="K172" i="11"/>
  <c r="K121" i="11"/>
  <c r="K19" i="15"/>
  <c r="K16" i="15"/>
  <c r="O40" i="17"/>
  <c r="P40" i="17" s="1"/>
  <c r="K40" i="17"/>
  <c r="K276" i="11"/>
  <c r="K212" i="11"/>
  <c r="K169" i="11"/>
  <c r="K128" i="11"/>
  <c r="K117" i="11"/>
  <c r="P57" i="17"/>
  <c r="K387" i="11"/>
  <c r="K355" i="11"/>
  <c r="K331" i="11"/>
  <c r="K315" i="11"/>
  <c r="K263" i="11"/>
  <c r="K247" i="11"/>
  <c r="K152" i="11"/>
  <c r="K104" i="11"/>
  <c r="K81" i="11"/>
  <c r="K31" i="11"/>
  <c r="K161" i="11"/>
  <c r="K38" i="7"/>
  <c r="K284" i="11"/>
  <c r="K36" i="15"/>
  <c r="K18" i="16"/>
  <c r="K30" i="16"/>
  <c r="P277" i="11"/>
  <c r="P210" i="11"/>
  <c r="P258" i="11"/>
  <c r="P41" i="7"/>
  <c r="P61" i="7"/>
  <c r="P45" i="10"/>
  <c r="K66" i="7"/>
  <c r="P33" i="17"/>
  <c r="K27" i="15"/>
  <c r="K24" i="15"/>
  <c r="K300" i="11"/>
  <c r="O19" i="17"/>
  <c r="P19" i="17" s="1"/>
  <c r="K19" i="17"/>
  <c r="K65" i="4"/>
  <c r="K42" i="5"/>
  <c r="K81" i="4"/>
  <c r="K54" i="17"/>
  <c r="P18" i="15"/>
  <c r="P27" i="16"/>
  <c r="P119" i="9"/>
  <c r="P66" i="10"/>
  <c r="P50" i="10"/>
  <c r="P17" i="6"/>
  <c r="O16" i="11"/>
  <c r="P16" i="11" s="1"/>
  <c r="O135" i="9"/>
  <c r="P135" i="9" s="1"/>
  <c r="O100" i="8"/>
  <c r="P100" i="8" s="1"/>
  <c r="K100" i="8"/>
  <c r="O88" i="8"/>
  <c r="P88" i="8" s="1"/>
  <c r="K88" i="8"/>
  <c r="K84" i="8"/>
  <c r="O84" i="8"/>
  <c r="P84" i="8" s="1"/>
  <c r="K52" i="8"/>
  <c r="O52" i="8"/>
  <c r="P52" i="8" s="1"/>
  <c r="K40" i="8"/>
  <c r="O40" i="8"/>
  <c r="P40" i="8" s="1"/>
  <c r="K130" i="9"/>
  <c r="K111" i="9"/>
  <c r="K91" i="9"/>
  <c r="K131" i="9"/>
  <c r="K115" i="9"/>
  <c r="O82" i="9"/>
  <c r="P82" i="9" s="1"/>
  <c r="K82" i="9"/>
  <c r="K49" i="14"/>
  <c r="K34" i="14"/>
  <c r="K31" i="15"/>
  <c r="K25" i="16"/>
  <c r="K38" i="9"/>
  <c r="K68" i="10"/>
  <c r="O68" i="10"/>
  <c r="P68" i="10" s="1"/>
  <c r="K52" i="10"/>
  <c r="O52" i="10"/>
  <c r="P52" i="10" s="1"/>
  <c r="K40" i="11"/>
  <c r="K35" i="11"/>
  <c r="K119" i="9"/>
  <c r="K66" i="9"/>
  <c r="K43" i="11"/>
  <c r="K35" i="13"/>
  <c r="K54" i="14"/>
  <c r="K37" i="14"/>
  <c r="K55" i="17"/>
  <c r="K48" i="17"/>
  <c r="K39" i="17"/>
  <c r="K29" i="16"/>
  <c r="K22" i="5"/>
  <c r="K19" i="5"/>
  <c r="K18" i="4"/>
  <c r="K70" i="4"/>
  <c r="K17" i="4"/>
  <c r="K34" i="4"/>
  <c r="K41" i="5"/>
  <c r="K38" i="5"/>
  <c r="O60" i="4"/>
  <c r="P60" i="4" s="1"/>
  <c r="K60" i="4"/>
  <c r="K42" i="4"/>
  <c r="K33" i="4"/>
  <c r="K77" i="4"/>
  <c r="K46" i="4"/>
  <c r="K53" i="4"/>
  <c r="P91" i="9"/>
  <c r="P40" i="11"/>
  <c r="P329" i="11"/>
  <c r="O21" i="8"/>
  <c r="O122" i="9"/>
  <c r="P122" i="9" s="1"/>
  <c r="K122" i="9"/>
  <c r="K72" i="8"/>
  <c r="K106" i="9"/>
  <c r="O54" i="9"/>
  <c r="P54" i="9" s="1"/>
  <c r="K54" i="9"/>
  <c r="K304" i="11"/>
  <c r="K283" i="11"/>
  <c r="K239" i="11"/>
  <c r="K228" i="11"/>
  <c r="K208" i="11"/>
  <c r="K204" i="11"/>
  <c r="K184" i="11"/>
  <c r="K164" i="11"/>
  <c r="K153" i="11"/>
  <c r="K30" i="7"/>
  <c r="K74" i="9"/>
  <c r="K390" i="11"/>
  <c r="K386" i="11"/>
  <c r="K382" i="11"/>
  <c r="K378" i="11"/>
  <c r="K374" i="11"/>
  <c r="K370" i="11"/>
  <c r="K366" i="11"/>
  <c r="K362" i="11"/>
  <c r="K358" i="11"/>
  <c r="K354" i="11"/>
  <c r="K350" i="11"/>
  <c r="K343" i="11"/>
  <c r="K330" i="11"/>
  <c r="K326" i="11"/>
  <c r="K322" i="11"/>
  <c r="K318" i="11"/>
  <c r="K314" i="11"/>
  <c r="K310" i="11"/>
  <c r="K307" i="11"/>
  <c r="K292" i="11"/>
  <c r="K287" i="11"/>
  <c r="K275" i="11"/>
  <c r="K264" i="11"/>
  <c r="K260" i="11"/>
  <c r="K256" i="11"/>
  <c r="K252" i="11"/>
  <c r="K248" i="11"/>
  <c r="K243" i="11"/>
  <c r="K231" i="11"/>
  <c r="K216" i="11"/>
  <c r="K211" i="11"/>
  <c r="K203" i="11"/>
  <c r="K199" i="11"/>
  <c r="K195" i="11"/>
  <c r="K191" i="11"/>
  <c r="K187" i="11"/>
  <c r="K173" i="11"/>
  <c r="K168" i="11"/>
  <c r="K156" i="11"/>
  <c r="K141" i="11"/>
  <c r="K137" i="11"/>
  <c r="K132" i="11"/>
  <c r="K120" i="11"/>
  <c r="K105" i="11"/>
  <c r="K100" i="11"/>
  <c r="K88" i="11"/>
  <c r="K84" i="11"/>
  <c r="K77" i="11"/>
  <c r="K46" i="14"/>
  <c r="K26" i="14"/>
  <c r="K18" i="14"/>
  <c r="K28" i="15"/>
  <c r="K23" i="15"/>
  <c r="K20" i="15"/>
  <c r="K15" i="15"/>
  <c r="K21" i="16"/>
  <c r="K296" i="11"/>
  <c r="K280" i="11"/>
  <c r="K268" i="11"/>
  <c r="K236" i="11"/>
  <c r="K220" i="11"/>
  <c r="K58" i="14"/>
  <c r="K41" i="14"/>
  <c r="K60" i="8"/>
  <c r="K138" i="9"/>
  <c r="O138" i="9"/>
  <c r="P138" i="9" s="1"/>
  <c r="K118" i="9"/>
  <c r="O118" i="9"/>
  <c r="P118" i="9" s="1"/>
  <c r="K272" i="11"/>
  <c r="K240" i="11"/>
  <c r="K224" i="11"/>
  <c r="K180" i="11"/>
  <c r="K165" i="11"/>
  <c r="K149" i="11"/>
  <c r="K129" i="11"/>
  <c r="K113" i="11"/>
  <c r="K97" i="11"/>
  <c r="K55" i="11"/>
  <c r="K47" i="11"/>
  <c r="K35" i="15"/>
  <c r="K17" i="16"/>
  <c r="K56" i="17"/>
  <c r="K37" i="5"/>
  <c r="K34" i="5"/>
  <c r="K29" i="4"/>
  <c r="K38" i="4"/>
  <c r="K18" i="5"/>
  <c r="K15" i="5"/>
  <c r="K54" i="4"/>
  <c r="K37" i="4"/>
  <c r="K29" i="5"/>
  <c r="K26" i="5"/>
  <c r="N142" i="9"/>
  <c r="G21" i="2" s="1"/>
  <c r="P36" i="7"/>
  <c r="P24" i="10"/>
  <c r="P22" i="11"/>
  <c r="K32" i="8"/>
  <c r="O32" i="8"/>
  <c r="P32" i="8" s="1"/>
  <c r="K34" i="9"/>
  <c r="K26" i="9"/>
  <c r="K134" i="9"/>
  <c r="K98" i="9"/>
  <c r="K86" i="9"/>
  <c r="K63" i="13"/>
  <c r="K50" i="14"/>
  <c r="K33" i="14"/>
  <c r="K32" i="15"/>
  <c r="K26" i="16"/>
  <c r="K51" i="17"/>
  <c r="K43" i="17"/>
  <c r="K35" i="17"/>
  <c r="K60" i="10"/>
  <c r="O60" i="10"/>
  <c r="P60" i="10" s="1"/>
  <c r="K44" i="10"/>
  <c r="O44" i="10"/>
  <c r="K43" i="13"/>
  <c r="K39" i="13"/>
  <c r="K34" i="17"/>
  <c r="K31" i="17"/>
  <c r="K23" i="17"/>
  <c r="K15" i="17"/>
  <c r="O73" i="4"/>
  <c r="P73" i="4" s="1"/>
  <c r="K73" i="4"/>
  <c r="K68" i="4"/>
  <c r="O68" i="4"/>
  <c r="P68" i="4" s="1"/>
  <c r="K52" i="4"/>
  <c r="O52" i="4"/>
  <c r="P52" i="4" s="1"/>
  <c r="K41" i="4"/>
  <c r="K30" i="4"/>
  <c r="K21" i="4"/>
  <c r="K25" i="4"/>
  <c r="O78" i="9"/>
  <c r="P78" i="9" s="1"/>
  <c r="K78" i="9"/>
  <c r="O50" i="9"/>
  <c r="P50" i="9" s="1"/>
  <c r="K50" i="9"/>
  <c r="O30" i="9"/>
  <c r="K30" i="9"/>
  <c r="K59" i="13"/>
  <c r="O48" i="4"/>
  <c r="P48" i="4" s="1"/>
  <c r="K48" i="4"/>
  <c r="O40" i="4"/>
  <c r="K40" i="4"/>
  <c r="K69" i="4"/>
  <c r="P133" i="9"/>
  <c r="P49" i="9"/>
  <c r="P47" i="8"/>
  <c r="P73" i="9"/>
  <c r="P33" i="9"/>
  <c r="P101" i="9"/>
  <c r="P21" i="9"/>
  <c r="P14" i="17"/>
  <c r="K14" i="17"/>
  <c r="P42" i="8"/>
  <c r="K14" i="5"/>
  <c r="P62" i="8"/>
  <c r="N69" i="10"/>
  <c r="G22" i="2" s="1"/>
  <c r="P56" i="9"/>
  <c r="P120" i="9"/>
  <c r="P29" i="7"/>
  <c r="P37" i="9"/>
  <c r="P57" i="9"/>
  <c r="P121" i="9"/>
  <c r="P27" i="10"/>
  <c r="L104" i="8"/>
  <c r="I20" i="2" s="1"/>
  <c r="P48" i="9"/>
  <c r="P112" i="9"/>
  <c r="P46" i="10"/>
  <c r="P54" i="10"/>
  <c r="P62" i="10"/>
  <c r="P25" i="7"/>
  <c r="P105" i="9"/>
  <c r="P85" i="9"/>
  <c r="P202" i="11"/>
  <c r="P321" i="11"/>
  <c r="P313" i="11"/>
  <c r="P286" i="11"/>
  <c r="P41" i="9"/>
  <c r="P49" i="7"/>
  <c r="P14" i="15"/>
  <c r="P16" i="7"/>
  <c r="P30" i="10"/>
  <c r="P56" i="7"/>
  <c r="P68" i="7"/>
  <c r="P38" i="10"/>
  <c r="P22" i="10"/>
  <c r="P40" i="9"/>
  <c r="P34" i="10"/>
  <c r="P18" i="10"/>
  <c r="L393" i="11"/>
  <c r="I23" i="2" s="1"/>
  <c r="P40" i="7"/>
  <c r="P60" i="7"/>
  <c r="P20" i="7"/>
  <c r="P104" i="9"/>
  <c r="P42" i="10"/>
  <c r="P26" i="10"/>
  <c r="P74" i="8"/>
  <c r="P90" i="8"/>
  <c r="P94" i="8"/>
  <c r="P137" i="9"/>
  <c r="P218" i="11"/>
  <c r="P18" i="8"/>
  <c r="P22" i="8"/>
  <c r="P52" i="7"/>
  <c r="P72" i="9"/>
  <c r="P50" i="8"/>
  <c r="P64" i="7"/>
  <c r="P26" i="8"/>
  <c r="P66" i="8"/>
  <c r="P28" i="7"/>
  <c r="P38" i="8"/>
  <c r="P70" i="8"/>
  <c r="P102" i="8"/>
  <c r="P30" i="8"/>
  <c r="P82" i="8"/>
  <c r="P98" i="8"/>
  <c r="M70" i="7"/>
  <c r="F19" i="2" s="1"/>
  <c r="P14" i="7"/>
  <c r="M69" i="10"/>
  <c r="F22" i="2" s="1"/>
  <c r="M142" i="9"/>
  <c r="F21" i="2" s="1"/>
  <c r="M19" i="6"/>
  <c r="F18" i="2" s="1"/>
  <c r="M45" i="5"/>
  <c r="F17" i="2" s="1"/>
  <c r="M83" i="4"/>
  <c r="F16" i="2" s="1"/>
  <c r="M104" i="8" l="1"/>
  <c r="F20" i="2" s="1"/>
  <c r="P24" i="17"/>
  <c r="P21" i="10"/>
  <c r="K85" i="11"/>
  <c r="K21" i="10"/>
  <c r="P383" i="11"/>
  <c r="K23" i="11"/>
  <c r="P31" i="11"/>
  <c r="P367" i="11"/>
  <c r="P343" i="11"/>
  <c r="K25" i="14"/>
  <c r="P371" i="11"/>
  <c r="M31" i="16"/>
  <c r="F27" i="2" s="1"/>
  <c r="K24" i="17"/>
  <c r="P387" i="11"/>
  <c r="P355" i="11"/>
  <c r="K335" i="11"/>
  <c r="K371" i="11"/>
  <c r="K73" i="11"/>
  <c r="K51" i="11"/>
  <c r="O44" i="17"/>
  <c r="P44" i="17" s="1"/>
  <c r="P335" i="11"/>
  <c r="K14" i="8"/>
  <c r="O17" i="10"/>
  <c r="P17" i="10" s="1"/>
  <c r="K17" i="10"/>
  <c r="K16" i="17"/>
  <c r="O16" i="17"/>
  <c r="P16" i="17" s="1"/>
  <c r="O19" i="11"/>
  <c r="P19" i="11" s="1"/>
  <c r="K19" i="11"/>
  <c r="M58" i="17"/>
  <c r="F28" i="2" s="1"/>
  <c r="M393" i="11"/>
  <c r="F23" i="2" s="1"/>
  <c r="M40" i="15"/>
  <c r="F26" i="2" s="1"/>
  <c r="P81" i="11"/>
  <c r="K51" i="13"/>
  <c r="K52" i="17"/>
  <c r="K36" i="17"/>
  <c r="M59" i="14"/>
  <c r="F25" i="2" s="1"/>
  <c r="P85" i="11"/>
  <c r="K53" i="10"/>
  <c r="P35" i="11"/>
  <c r="P51" i="11"/>
  <c r="K37" i="10"/>
  <c r="P73" i="11"/>
  <c r="P15" i="11"/>
  <c r="O31" i="16"/>
  <c r="H27" i="2" s="1"/>
  <c r="F24" i="2"/>
  <c r="K55" i="13"/>
  <c r="O70" i="7"/>
  <c r="H19" i="2" s="1"/>
  <c r="P40" i="4"/>
  <c r="P83" i="4" s="1"/>
  <c r="E16" i="2" s="1"/>
  <c r="O83" i="4"/>
  <c r="H16" i="2" s="1"/>
  <c r="P44" i="10"/>
  <c r="P30" i="9"/>
  <c r="O104" i="8"/>
  <c r="H20" i="2" s="1"/>
  <c r="P21" i="8"/>
  <c r="P104" i="8" s="1"/>
  <c r="N9" i="8" s="1"/>
  <c r="O19" i="6"/>
  <c r="H18" i="2" s="1"/>
  <c r="O45" i="5"/>
  <c r="H17" i="2" s="1"/>
  <c r="P45" i="5"/>
  <c r="E17" i="2" s="1"/>
  <c r="P70" i="7"/>
  <c r="E19" i="2" s="1"/>
  <c r="P19" i="6"/>
  <c r="N9" i="6" s="1"/>
  <c r="P69" i="10" l="1"/>
  <c r="E22" i="2" s="1"/>
  <c r="B22" i="2" s="1"/>
  <c r="O69" i="10"/>
  <c r="H22" i="2" s="1"/>
  <c r="B16" i="2"/>
  <c r="D1" i="4"/>
  <c r="B17" i="2"/>
  <c r="D1" i="5"/>
  <c r="B19" i="2"/>
  <c r="D1" i="7"/>
  <c r="N9" i="4"/>
  <c r="O142" i="9"/>
  <c r="H21" i="2" s="1"/>
  <c r="P31" i="16"/>
  <c r="E27" i="2" s="1"/>
  <c r="O59" i="14"/>
  <c r="H25" i="2" s="1"/>
  <c r="O393" i="11"/>
  <c r="H23" i="2" s="1"/>
  <c r="P142" i="9"/>
  <c r="N9" i="9" s="1"/>
  <c r="O40" i="15"/>
  <c r="H26" i="2" s="1"/>
  <c r="O58" i="17"/>
  <c r="H28" i="2" s="1"/>
  <c r="P40" i="15"/>
  <c r="P58" i="17"/>
  <c r="N9" i="17" s="1"/>
  <c r="P59" i="14"/>
  <c r="N9" i="14" s="1"/>
  <c r="H24" i="2"/>
  <c r="E18" i="2"/>
  <c r="N9" i="5"/>
  <c r="P393" i="11"/>
  <c r="E23" i="2" s="1"/>
  <c r="N9" i="13"/>
  <c r="N9" i="10"/>
  <c r="N9" i="7"/>
  <c r="E20" i="2"/>
  <c r="D1" i="10" l="1"/>
  <c r="B18" i="2"/>
  <c r="D1" i="6"/>
  <c r="B27" i="2"/>
  <c r="D1" i="16"/>
  <c r="B20" i="2"/>
  <c r="D1" i="8"/>
  <c r="B23" i="2"/>
  <c r="D1" i="11"/>
  <c r="N9" i="16"/>
  <c r="E21" i="2"/>
  <c r="E28" i="2"/>
  <c r="E26" i="2"/>
  <c r="N9" i="15"/>
  <c r="E25" i="2"/>
  <c r="N9" i="11"/>
  <c r="E24" i="2"/>
  <c r="B21" i="2" l="1"/>
  <c r="D1" i="9"/>
  <c r="B26" i="2"/>
  <c r="D1" i="15"/>
  <c r="B25" i="2"/>
  <c r="D1" i="14"/>
  <c r="B24" i="2"/>
  <c r="D1" i="13"/>
  <c r="B28" i="2"/>
  <c r="D1" i="17"/>
  <c r="H14" i="3"/>
  <c r="N70" i="3"/>
  <c r="L70" i="3"/>
  <c r="H70" i="3"/>
  <c r="N69" i="3"/>
  <c r="L69" i="3"/>
  <c r="H69" i="3"/>
  <c r="N67" i="3"/>
  <c r="L67" i="3"/>
  <c r="H67" i="3"/>
  <c r="N66" i="3"/>
  <c r="L66" i="3"/>
  <c r="H66" i="3"/>
  <c r="N65" i="3"/>
  <c r="L65" i="3"/>
  <c r="H65" i="3"/>
  <c r="N64" i="3"/>
  <c r="L64" i="3"/>
  <c r="H64" i="3"/>
  <c r="N63" i="3"/>
  <c r="L63" i="3"/>
  <c r="H63" i="3"/>
  <c r="N62" i="3"/>
  <c r="L62" i="3"/>
  <c r="H62" i="3"/>
  <c r="N61" i="3"/>
  <c r="L61" i="3"/>
  <c r="H61" i="3"/>
  <c r="N60" i="3"/>
  <c r="L60" i="3"/>
  <c r="H60" i="3"/>
  <c r="N59" i="3"/>
  <c r="L59" i="3"/>
  <c r="H59" i="3"/>
  <c r="N58" i="3"/>
  <c r="L58" i="3"/>
  <c r="H58" i="3"/>
  <c r="N57" i="3"/>
  <c r="L57" i="3"/>
  <c r="H57" i="3"/>
  <c r="N56" i="3"/>
  <c r="L56" i="3"/>
  <c r="H56" i="3"/>
  <c r="N55" i="3"/>
  <c r="L55" i="3"/>
  <c r="H55" i="3"/>
  <c r="N54" i="3"/>
  <c r="L54" i="3"/>
  <c r="H54" i="3"/>
  <c r="N53" i="3"/>
  <c r="L53" i="3"/>
  <c r="H53" i="3"/>
  <c r="N52" i="3"/>
  <c r="L52" i="3"/>
  <c r="H52" i="3"/>
  <c r="N51" i="3"/>
  <c r="L51" i="3"/>
  <c r="H51" i="3"/>
  <c r="N50" i="3"/>
  <c r="L50" i="3"/>
  <c r="H50" i="3"/>
  <c r="N49" i="3"/>
  <c r="L49" i="3"/>
  <c r="H49" i="3"/>
  <c r="N48" i="3"/>
  <c r="L48" i="3"/>
  <c r="H48" i="3"/>
  <c r="N47" i="3"/>
  <c r="L47" i="3"/>
  <c r="H47" i="3"/>
  <c r="N46" i="3"/>
  <c r="L46" i="3"/>
  <c r="H46" i="3"/>
  <c r="N45" i="3"/>
  <c r="L45" i="3"/>
  <c r="H45" i="3"/>
  <c r="N44" i="3"/>
  <c r="L44" i="3"/>
  <c r="H44" i="3"/>
  <c r="N43" i="3"/>
  <c r="L43" i="3"/>
  <c r="H43" i="3"/>
  <c r="N42" i="3"/>
  <c r="L42" i="3"/>
  <c r="H42" i="3"/>
  <c r="N41" i="3"/>
  <c r="L41" i="3"/>
  <c r="H41" i="3"/>
  <c r="N40" i="3"/>
  <c r="L40" i="3"/>
  <c r="H40" i="3"/>
  <c r="N39" i="3"/>
  <c r="L39" i="3"/>
  <c r="H39" i="3"/>
  <c r="N38" i="3"/>
  <c r="L38" i="3"/>
  <c r="H38" i="3"/>
  <c r="N37" i="3"/>
  <c r="L37" i="3"/>
  <c r="H37" i="3"/>
  <c r="N36" i="3"/>
  <c r="L36" i="3"/>
  <c r="H36" i="3"/>
  <c r="N35" i="3"/>
  <c r="L35" i="3"/>
  <c r="H35" i="3"/>
  <c r="N34" i="3"/>
  <c r="L34" i="3"/>
  <c r="H34" i="3"/>
  <c r="N33" i="3"/>
  <c r="L33" i="3"/>
  <c r="H33" i="3"/>
  <c r="N32" i="3"/>
  <c r="L32" i="3"/>
  <c r="H32" i="3"/>
  <c r="N31" i="3"/>
  <c r="L31" i="3"/>
  <c r="H31" i="3"/>
  <c r="N30" i="3"/>
  <c r="L30" i="3"/>
  <c r="H30" i="3"/>
  <c r="N29" i="3"/>
  <c r="L29" i="3"/>
  <c r="H29" i="3"/>
  <c r="N28" i="3"/>
  <c r="L28" i="3"/>
  <c r="H28" i="3"/>
  <c r="N27" i="3"/>
  <c r="L27" i="3"/>
  <c r="H27" i="3"/>
  <c r="N26" i="3"/>
  <c r="L26" i="3"/>
  <c r="H26" i="3"/>
  <c r="N25" i="3"/>
  <c r="L25" i="3"/>
  <c r="H25" i="3"/>
  <c r="N24" i="3"/>
  <c r="L24" i="3"/>
  <c r="H24" i="3"/>
  <c r="N23" i="3"/>
  <c r="L23" i="3"/>
  <c r="H23" i="3"/>
  <c r="N22" i="3"/>
  <c r="L22" i="3"/>
  <c r="H22" i="3"/>
  <c r="N21" i="3"/>
  <c r="L21" i="3"/>
  <c r="H21" i="3"/>
  <c r="N20" i="3"/>
  <c r="L20" i="3"/>
  <c r="H20" i="3"/>
  <c r="N19" i="3"/>
  <c r="L19" i="3"/>
  <c r="H19" i="3"/>
  <c r="N18" i="3"/>
  <c r="L18" i="3"/>
  <c r="H18" i="3"/>
  <c r="N17" i="3"/>
  <c r="L17" i="3"/>
  <c r="H17" i="3"/>
  <c r="N16" i="3"/>
  <c r="L16" i="3"/>
  <c r="H16" i="3"/>
  <c r="N15" i="3"/>
  <c r="L15" i="3"/>
  <c r="H15" i="3"/>
  <c r="N14" i="3"/>
  <c r="M14" i="3"/>
  <c r="L14" i="3"/>
  <c r="O53" i="3" l="1"/>
  <c r="O54" i="3"/>
  <c r="M55" i="3"/>
  <c r="O55" i="3"/>
  <c r="M56" i="3"/>
  <c r="O56" i="3"/>
  <c r="O69" i="3"/>
  <c r="O70" i="3"/>
  <c r="O15" i="3"/>
  <c r="M16" i="3"/>
  <c r="O16" i="3"/>
  <c r="M17" i="3"/>
  <c r="O17" i="3"/>
  <c r="O18" i="3"/>
  <c r="O19" i="3"/>
  <c r="M20" i="3"/>
  <c r="O20" i="3"/>
  <c r="M21" i="3"/>
  <c r="O21" i="3"/>
  <c r="O22" i="3"/>
  <c r="O23" i="3"/>
  <c r="M24" i="3"/>
  <c r="O24" i="3"/>
  <c r="M25" i="3"/>
  <c r="O25" i="3"/>
  <c r="O26" i="3"/>
  <c r="O27" i="3"/>
  <c r="M28" i="3"/>
  <c r="O28" i="3"/>
  <c r="M29" i="3"/>
  <c r="O29" i="3"/>
  <c r="O30" i="3"/>
  <c r="O31" i="3"/>
  <c r="M32" i="3"/>
  <c r="O32" i="3"/>
  <c r="O33" i="3"/>
  <c r="O34" i="3"/>
  <c r="M35" i="3"/>
  <c r="O35" i="3"/>
  <c r="M36" i="3"/>
  <c r="O36" i="3"/>
  <c r="O37" i="3"/>
  <c r="O38" i="3"/>
  <c r="M39" i="3"/>
  <c r="O39" i="3"/>
  <c r="M40" i="3"/>
  <c r="O40" i="3"/>
  <c r="O41" i="3"/>
  <c r="O42" i="3"/>
  <c r="M43" i="3"/>
  <c r="O43" i="3"/>
  <c r="M44" i="3"/>
  <c r="O57" i="3"/>
  <c r="O58" i="3"/>
  <c r="M59" i="3"/>
  <c r="O59" i="3"/>
  <c r="M60" i="3"/>
  <c r="O45" i="3"/>
  <c r="O46" i="3"/>
  <c r="M47" i="3"/>
  <c r="O47" i="3"/>
  <c r="M48" i="3"/>
  <c r="O48" i="3"/>
  <c r="O61" i="3"/>
  <c r="O62" i="3"/>
  <c r="M63" i="3"/>
  <c r="O63" i="3"/>
  <c r="M64" i="3"/>
  <c r="O64" i="3"/>
  <c r="O49" i="3"/>
  <c r="O50" i="3"/>
  <c r="M51" i="3"/>
  <c r="O51" i="3"/>
  <c r="M52" i="3"/>
  <c r="O65" i="3"/>
  <c r="O66" i="3"/>
  <c r="M67" i="3"/>
  <c r="O67" i="3"/>
  <c r="O14" i="3"/>
  <c r="P14" i="3" s="1"/>
  <c r="M18" i="3"/>
  <c r="M22" i="3"/>
  <c r="M26" i="3"/>
  <c r="M30" i="3"/>
  <c r="M33" i="3"/>
  <c r="M37" i="3"/>
  <c r="M41" i="3"/>
  <c r="M45" i="3"/>
  <c r="M49" i="3"/>
  <c r="M53" i="3"/>
  <c r="M57" i="3"/>
  <c r="P57" i="3" s="1"/>
  <c r="M61" i="3"/>
  <c r="M65" i="3"/>
  <c r="M69" i="3"/>
  <c r="L71" i="3"/>
  <c r="M15" i="3"/>
  <c r="M19" i="3"/>
  <c r="M23" i="3"/>
  <c r="M27" i="3"/>
  <c r="M31" i="3"/>
  <c r="M34" i="3"/>
  <c r="M38" i="3"/>
  <c r="M42" i="3"/>
  <c r="M46" i="3"/>
  <c r="M50" i="3"/>
  <c r="M54" i="3"/>
  <c r="M58" i="3"/>
  <c r="M62" i="3"/>
  <c r="M66" i="3"/>
  <c r="M70" i="3"/>
  <c r="N71" i="3"/>
  <c r="P54" i="3" l="1"/>
  <c r="P40" i="3"/>
  <c r="P16" i="3"/>
  <c r="P26" i="3"/>
  <c r="P18" i="3"/>
  <c r="P21" i="3"/>
  <c r="P56" i="3"/>
  <c r="P53" i="3"/>
  <c r="P41" i="3"/>
  <c r="P33" i="3"/>
  <c r="P30" i="3"/>
  <c r="P48" i="3"/>
  <c r="P69" i="3"/>
  <c r="P37" i="3"/>
  <c r="P22" i="3"/>
  <c r="P43" i="3"/>
  <c r="P35" i="3"/>
  <c r="P28" i="3"/>
  <c r="P25" i="3"/>
  <c r="P20" i="3"/>
  <c r="P17" i="3"/>
  <c r="P55" i="3"/>
  <c r="P31" i="3"/>
  <c r="P65" i="3"/>
  <c r="K20" i="3"/>
  <c r="P70" i="3"/>
  <c r="K40" i="3"/>
  <c r="P45" i="3"/>
  <c r="P59" i="3"/>
  <c r="P39" i="3"/>
  <c r="P36" i="3"/>
  <c r="P32" i="3"/>
  <c r="P29" i="3"/>
  <c r="P24" i="3"/>
  <c r="P46" i="3"/>
  <c r="K28" i="3"/>
  <c r="P38" i="3"/>
  <c r="K17" i="3"/>
  <c r="K25" i="3"/>
  <c r="P15" i="3"/>
  <c r="K35" i="3"/>
  <c r="P50" i="3"/>
  <c r="P58" i="3"/>
  <c r="P23" i="3"/>
  <c r="K55" i="3"/>
  <c r="K43" i="3"/>
  <c r="P66" i="3"/>
  <c r="K63" i="3"/>
  <c r="P64" i="3"/>
  <c r="K51" i="3"/>
  <c r="P62" i="3"/>
  <c r="K36" i="3"/>
  <c r="K29" i="3"/>
  <c r="P42" i="3"/>
  <c r="P34" i="3"/>
  <c r="P27" i="3"/>
  <c r="P19" i="3"/>
  <c r="G15" i="2"/>
  <c r="K21" i="3"/>
  <c r="K16" i="3"/>
  <c r="K59" i="3"/>
  <c r="K47" i="3"/>
  <c r="K39" i="3"/>
  <c r="K32" i="3"/>
  <c r="K24" i="3"/>
  <c r="P61" i="3"/>
  <c r="K58" i="3"/>
  <c r="K57" i="3"/>
  <c r="K64" i="3"/>
  <c r="K66" i="3"/>
  <c r="P63" i="3"/>
  <c r="K61" i="3"/>
  <c r="P47" i="3"/>
  <c r="K45" i="3"/>
  <c r="P49" i="3"/>
  <c r="K67" i="3"/>
  <c r="P67" i="3"/>
  <c r="K65" i="3"/>
  <c r="P51" i="3"/>
  <c r="K48" i="3"/>
  <c r="K62" i="3"/>
  <c r="K46" i="3"/>
  <c r="K44" i="3"/>
  <c r="O44" i="3"/>
  <c r="P44" i="3" s="1"/>
  <c r="K49" i="3"/>
  <c r="K42" i="3"/>
  <c r="K38" i="3"/>
  <c r="K34" i="3"/>
  <c r="K31" i="3"/>
  <c r="K27" i="3"/>
  <c r="K23" i="3"/>
  <c r="K19" i="3"/>
  <c r="K15" i="3"/>
  <c r="K70" i="3"/>
  <c r="K54" i="3"/>
  <c r="O52" i="3"/>
  <c r="P52" i="3" s="1"/>
  <c r="K52" i="3"/>
  <c r="K50" i="3"/>
  <c r="K60" i="3"/>
  <c r="O60" i="3"/>
  <c r="P60" i="3" s="1"/>
  <c r="K56" i="3"/>
  <c r="K41" i="3"/>
  <c r="K37" i="3"/>
  <c r="K33" i="3"/>
  <c r="K30" i="3"/>
  <c r="K26" i="3"/>
  <c r="K22" i="3"/>
  <c r="K18" i="3"/>
  <c r="K69" i="3"/>
  <c r="K53" i="3"/>
  <c r="K14" i="3"/>
  <c r="I15" i="2"/>
  <c r="M71" i="3"/>
  <c r="P71" i="3" l="1"/>
  <c r="O71" i="3"/>
  <c r="F15" i="2"/>
  <c r="H15" i="2" l="1"/>
  <c r="N9" i="3"/>
  <c r="E15" i="2"/>
  <c r="B15" i="2" l="1"/>
  <c r="D1" i="3"/>
  <c r="I29" i="2"/>
  <c r="H29" i="2"/>
  <c r="G29" i="2"/>
  <c r="F29" i="2"/>
  <c r="E29" i="2"/>
  <c r="E32" i="2" s="1"/>
  <c r="D11" i="2" l="1"/>
  <c r="E30" i="2"/>
  <c r="E31" i="2" s="1"/>
  <c r="E33" i="2" l="1"/>
  <c r="D10" i="2" l="1"/>
  <c r="C20" i="1"/>
  <c r="C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2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4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5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sharedStrings.xml><?xml version="1.0" encoding="utf-8"?>
<sst xmlns="http://schemas.openxmlformats.org/spreadsheetml/2006/main" count="3340" uniqueCount="815">
  <si>
    <t>APSTIPRINU</t>
  </si>
  <si>
    <t>(pasūtītāja paraksts un tā atsifrējums)</t>
  </si>
  <si>
    <t>Z.v.</t>
  </si>
  <si>
    <t>____________.gada____.____________</t>
  </si>
  <si>
    <t>Būvniecības koptāme</t>
  </si>
  <si>
    <t xml:space="preserve">Būves nosaukums: </t>
  </si>
  <si>
    <t xml:space="preserve">Objekta nosaukums: </t>
  </si>
  <si>
    <t xml:space="preserve">Objekta adrese: </t>
  </si>
  <si>
    <t xml:space="preserve">Pasūtījuma Nr: </t>
  </si>
  <si>
    <t>Nr. P.k.</t>
  </si>
  <si>
    <t>Objekta nosaukums</t>
  </si>
  <si>
    <t>Objekta izmaksas (EUR)</t>
  </si>
  <si>
    <t>Kopā:</t>
  </si>
  <si>
    <t>PVN (21%)</t>
  </si>
  <si>
    <t>Sastādīja</t>
  </si>
  <si>
    <t>(paraksts un tā atšifrējums, datums)</t>
  </si>
  <si>
    <t>Tāme sastādīta 20__. gada __. _________</t>
  </si>
  <si>
    <t>Kopsavilkuma aprēķini pa darbu veidiem vai konstruktīvo elementu veidiem</t>
  </si>
  <si>
    <t>(darba veids vai konstruktīvā elementa nosaukums)</t>
  </si>
  <si>
    <t>Būves nosaukums:</t>
  </si>
  <si>
    <t>Objekta adrese:</t>
  </si>
  <si>
    <t>Pasūtījuma Nr.</t>
  </si>
  <si>
    <t>Par kopejo summu, EUR</t>
  </si>
  <si>
    <t>Kopējā darbietilpība, c/h</t>
  </si>
  <si>
    <t>Nr.p.k.</t>
  </si>
  <si>
    <t>kods; tāmes Nr:</t>
  </si>
  <si>
    <t>Darba veids vai konstruktīvā elementa nosaukums</t>
  </si>
  <si>
    <t>Tāmes izmaksas (EUR)</t>
  </si>
  <si>
    <t>Tai skaitā</t>
  </si>
  <si>
    <t>Darbietilpība (c/h)</t>
  </si>
  <si>
    <t>darba alga (EUR)</t>
  </si>
  <si>
    <t>materiāli (EUR)</t>
  </si>
  <si>
    <t>mehānismi (EUR)</t>
  </si>
  <si>
    <t>Kopā</t>
  </si>
  <si>
    <t xml:space="preserve">Virsizdevumi </t>
  </si>
  <si>
    <t>t.sk.darba aizsardzība</t>
  </si>
  <si>
    <t xml:space="preserve">Peļņa </t>
  </si>
  <si>
    <t>Pavisam kopā</t>
  </si>
  <si>
    <t>Pārbaudīja</t>
  </si>
  <si>
    <t xml:space="preserve">Lokālā tāme Nr. </t>
  </si>
  <si>
    <t>Tāmes  izmaksas  EUR</t>
  </si>
  <si>
    <t>Kods</t>
  </si>
  <si>
    <t>Darba nosaukums</t>
  </si>
  <si>
    <t>Mērvienība</t>
  </si>
  <si>
    <t>Daudzums</t>
  </si>
  <si>
    <t>Vienības izmaksas</t>
  </si>
  <si>
    <t>Kopā uz visu apjomu</t>
  </si>
  <si>
    <t>Laika norma (c/h)</t>
  </si>
  <si>
    <t>Darba samaksas likme (EUR/h)</t>
  </si>
  <si>
    <t>Darba alga (EUR)</t>
  </si>
  <si>
    <t>Būvizstrādājumi (EUR)</t>
  </si>
  <si>
    <t>Mehānismi (EUR)</t>
  </si>
  <si>
    <t>Kopā (EUR)</t>
  </si>
  <si>
    <t>Attiecināmās izmaksas</t>
  </si>
  <si>
    <t>Sertifikāta Nr.</t>
  </si>
  <si>
    <t>Sertifikāta Nr</t>
  </si>
  <si>
    <t>Daudzdzīvokļu dzīvojamā ēka</t>
  </si>
  <si>
    <t>Daudzdzīvokļu dzīvojamās ēkas energoefektivitātes paaugstināšanas pasākumi</t>
  </si>
  <si>
    <t>Krūmu iela 38, Liepāja</t>
  </si>
  <si>
    <t>EA-29-17/WOOS</t>
  </si>
  <si>
    <t>Daudzdzīvokļu dzīvojamās ēkas energoefektivitātes paaugstināšanas pasākumi Krūmu ielā 38, Liepājā</t>
  </si>
  <si>
    <t>Celtniecības darbi</t>
  </si>
  <si>
    <t>Finanšu rezerve</t>
  </si>
  <si>
    <t>Kopā ar finanšu rezervi</t>
  </si>
  <si>
    <t>Ārsienu siltināšanas darbi</t>
  </si>
  <si>
    <t>Tāme sastādīta  20__. gada tirgus cenās, pamatojoties uz AR un BK daļas rasējumiem</t>
  </si>
  <si>
    <t>līg.c.</t>
  </si>
  <si>
    <t>Metāla nožogojuma montāža, h=2,0 m</t>
  </si>
  <si>
    <t>m</t>
  </si>
  <si>
    <t xml:space="preserve"> </t>
  </si>
  <si>
    <t>Žogs 3,5×2m</t>
  </si>
  <si>
    <t>gb</t>
  </si>
  <si>
    <t>Pēda</t>
  </si>
  <si>
    <t>Signāllentes novilkšana.</t>
  </si>
  <si>
    <t xml:space="preserve">Sastatņu montēšana </t>
  </si>
  <si>
    <t>m²</t>
  </si>
  <si>
    <t>Sastatnes</t>
  </si>
  <si>
    <t>celtniecības aizsargsiets</t>
  </si>
  <si>
    <t>Moduļu tualetes uzstādīšana</t>
  </si>
  <si>
    <t>Tualetes izvešana</t>
  </si>
  <si>
    <t>reizes</t>
  </si>
  <si>
    <t>Moduļu mājas uzstādīšana. Paredzēts 24 cilvēkiem.</t>
  </si>
  <si>
    <t>Atkritumu konteineru izvietošana.</t>
  </si>
  <si>
    <t>Būvtāfeles uzstādīšana</t>
  </si>
  <si>
    <t xml:space="preserve">Ārsienu  siltināšana ar akmensvati līmējot un piestiprinot to pie ārsienas ar mehāniskajiem stiprinājumiem </t>
  </si>
  <si>
    <t>Grunts</t>
  </si>
  <si>
    <t>litri</t>
  </si>
  <si>
    <t>Līmjava</t>
  </si>
  <si>
    <t>kg</t>
  </si>
  <si>
    <t>S3</t>
  </si>
  <si>
    <t>S4</t>
  </si>
  <si>
    <t>S5</t>
  </si>
  <si>
    <t>S8</t>
  </si>
  <si>
    <t>S10</t>
  </si>
  <si>
    <t>P4</t>
  </si>
  <si>
    <t>*215mm</t>
  </si>
  <si>
    <t>gab</t>
  </si>
  <si>
    <t>*Līmjava</t>
  </si>
  <si>
    <t>*Siets stikla šķiedra</t>
  </si>
  <si>
    <t>*Grunts</t>
  </si>
  <si>
    <t>*Silikona homogēnais apmetums, 1,5mm graudu lielums</t>
  </si>
  <si>
    <t>*Paligmateriāli</t>
  </si>
  <si>
    <t>komp</t>
  </si>
  <si>
    <t>Siets stikla šķiedra</t>
  </si>
  <si>
    <t>Silikona homogēnais apmetums, 1,5mm graudu lielums</t>
  </si>
  <si>
    <t>Paligmateriāli</t>
  </si>
  <si>
    <t xml:space="preserve">Grunts </t>
  </si>
  <si>
    <t>Siltumizolācija sienām</t>
  </si>
  <si>
    <t>m2</t>
  </si>
  <si>
    <t>Logu un durvju aiļu ārējo stūru armēšana ar sietu papildus sietu 0,5×0,3m platumā no ailes un ailē stiepes izturība &gt;200N/5cm, Struktūras stabilitāte &gt;22%, Atbilst REACH , sieta acojuma lielums 4×4mm.</t>
  </si>
  <si>
    <t>Blīvējošās lentas montēšana ap logu ailām u.c. vietām.</t>
  </si>
  <si>
    <t>Stūra profils</t>
  </si>
  <si>
    <t>Pielaiduma profils</t>
  </si>
  <si>
    <t>Stūra lāsenis</t>
  </si>
  <si>
    <t>Palodzes montāžas profils</t>
  </si>
  <si>
    <t>Cokola profils</t>
  </si>
  <si>
    <t>Iekšējo stūru armējums visā ēkas augstumā</t>
  </si>
  <si>
    <t>Stūra profils ar armējumu visā augstumā visos ārējos ēkas stūros</t>
  </si>
  <si>
    <t>Lodžiju margas plātnes papildus gruntēšana</t>
  </si>
  <si>
    <t>* dziļumgrunts</t>
  </si>
  <si>
    <t xml:space="preserve">Tiešās izmaksas kopā, t. sk. darba devēja sociālais nodoklis 24.09% </t>
  </si>
  <si>
    <t>Logu nomaiņa, tsk. Lodžijas</t>
  </si>
  <si>
    <t>Esošo skārda āra palodžu demontāža, b=0,25</t>
  </si>
  <si>
    <t>Lodžiju stiklojumu demontāža</t>
  </si>
  <si>
    <t>*demontējams un utilizējams garo lodžiju stiklojums</t>
  </si>
  <si>
    <t>*demontējams un atliekams atpakaļ garo lodžiju stiklojums</t>
  </si>
  <si>
    <t>*demontējams un utilizējams īso lodžiju stiklojums</t>
  </si>
  <si>
    <t>*demontējams un atliekams atpakaļ īso lodžiju stiklojums</t>
  </si>
  <si>
    <t>Durvju montāžas palīgmateriāli uz apjomu</t>
  </si>
  <si>
    <t>montāžas skavas</t>
  </si>
  <si>
    <t>dibeļi</t>
  </si>
  <si>
    <t>l</t>
  </si>
  <si>
    <t>skrūves</t>
  </si>
  <si>
    <t>Logi aiz lodžiju aizstiklojuma projekta dokumentācijā netiek skarti (pēc ēkas iedzīvotāju vēlmēm)</t>
  </si>
  <si>
    <t>Logu montāžas palīgmateriāli uz apjomu</t>
  </si>
  <si>
    <t>montāžas putas</t>
  </si>
  <si>
    <t>silikona hermētiķis</t>
  </si>
  <si>
    <t xml:space="preserve">Esošo koka logu, tsk. ārdurvju demontāža </t>
  </si>
  <si>
    <t>Hidroizolācijas lentas montēšana logos un durvīs</t>
  </si>
  <si>
    <t>Difūzujas lentas montēšana nomaināmajos logos un durvīs</t>
  </si>
  <si>
    <t>Jaunu krāsotu ārējo skārda palodžu montāža visiem logiem, b=0,35m*, +pārkares lāsenis 30mm</t>
  </si>
  <si>
    <t>Jaunu iekštelpu MDF palodžu montēšana, b=300mm.</t>
  </si>
  <si>
    <t>Apmetuma atjaunošana pēc logu un durvju nomaiņas telpu iekšpusē, remonts ap logu ailu.</t>
  </si>
  <si>
    <t>akmens vate 20mm</t>
  </si>
  <si>
    <t>Krāsa</t>
  </si>
  <si>
    <t>Līmlente</t>
  </si>
  <si>
    <t>Palodzes sāna pieslēguma profils</t>
  </si>
  <si>
    <t>kpl.</t>
  </si>
  <si>
    <t>Būvgružu savākšana un aizvešana</t>
  </si>
  <si>
    <t>m³</t>
  </si>
  <si>
    <t>Gružu konteiners</t>
  </si>
  <si>
    <t>Esoši atvērumi. Vēdināšanas restes, cinkotas žalūzijas R2, 540×240mm</t>
  </si>
  <si>
    <t>Esoši atvērumi. Vēdināšanas restes, cinkotas žalūzijas R3, 280×280mm</t>
  </si>
  <si>
    <t>Jāveido jauni 6 atvērumi 200×200mm. Vēdināšanas restes, cinkotas žalūzijas R4, 250×250mm</t>
  </si>
  <si>
    <t>Lodžiju iestiklojumu montāžas palīgmateriāli uz apjomu (ieskaitot esošo pvc lodžiju iestikloju atlikšanu atpakaļ)</t>
  </si>
  <si>
    <t>Uz logu stiklojuma liekamas šproses, L=1430mm</t>
  </si>
  <si>
    <t>Līmējamas uzlikas koridora logu sānos, katram logam 2gb, vienas uzlikas garums 1430mm</t>
  </si>
  <si>
    <t>Cokola siltināšanas darbi</t>
  </si>
  <si>
    <t>Betona apmales demontāža</t>
  </si>
  <si>
    <t>Cokola apmetuma nokalšana</t>
  </si>
  <si>
    <t xml:space="preserve">Grunts rakšanas darbi 1,2m dziļumā,1000 mm platumā </t>
  </si>
  <si>
    <t>Cokola sienas sagatavošana siltināšanai - virsmu notīrīšana un gruntēšana,</t>
  </si>
  <si>
    <t xml:space="preserve">*Grunts </t>
  </si>
  <si>
    <t>Jaunas šķidrās hidroizolācijas uzklāšana  visā siltinājuma augstumā</t>
  </si>
  <si>
    <t xml:space="preserve">*hidroizolācija </t>
  </si>
  <si>
    <t>Atrakto vietu aizbēršana ar minerālgrunti</t>
  </si>
  <si>
    <t>Cokola siltināšana</t>
  </si>
  <si>
    <t>*Siltumizolācija</t>
  </si>
  <si>
    <t>Jauna monolītā betona lietus ūdens novadīšanas apmale</t>
  </si>
  <si>
    <t>Monolītais betons B15; Veidot deformācijas šuvi ik pēc 2.0 m, b=100mm</t>
  </si>
  <si>
    <t>siets F50 klases ∅6; 100x100 stiegrojumu.</t>
  </si>
  <si>
    <t>Vidēji rupjas smilts sagatavošanas kārta,    b=100mm</t>
  </si>
  <si>
    <t xml:space="preserve">Šķembas (fr.40-70mm) kārtas ieklāšana 100mm </t>
  </si>
  <si>
    <t>Oļu pabērums zem lodžijām</t>
  </si>
  <si>
    <t>*oļi</t>
  </si>
  <si>
    <t>*šķembas fr.0-40mm biezums 150mm</t>
  </si>
  <si>
    <t>*ģeotekstila plēves iesegums 3mm</t>
  </si>
  <si>
    <t>Bortakmens oļu pabērumam 80×200×1000</t>
  </si>
  <si>
    <t>*bortakmens   80×200×1000</t>
  </si>
  <si>
    <t>*betons B7,5</t>
  </si>
  <si>
    <t>Pagraba logu ailas daļas aizmūrīšana, h=750*mm, b=250mm, 9gb</t>
  </si>
  <si>
    <t xml:space="preserve">Java </t>
  </si>
  <si>
    <t>ķieģeļi</t>
  </si>
  <si>
    <t>Pagraba logu šahtu aizbēršana ar minerālgrunti</t>
  </si>
  <si>
    <t>Pagraba šahtu betona elementu demontāža</t>
  </si>
  <si>
    <t>Dzelzsbetona pārsegumu notīrīšana, izlīdzināšana, sagatavošana siltināšanai</t>
  </si>
  <si>
    <t>Pagraba siltināšana</t>
  </si>
  <si>
    <t>Bēniņu siltināšanas darbi</t>
  </si>
  <si>
    <t>Veicamie darbi bēniņu siltināšanai, vēdināšanas vadiem, atvērumu aizpildīšanai.</t>
  </si>
  <si>
    <t>Gāzbetona bloku mūris, b=200; h=200, B=1m, bēniņu durvju ailas apakšā siltinājuma norobežošanai</t>
  </si>
  <si>
    <t>Java M100</t>
  </si>
  <si>
    <t xml:space="preserve">Bloki </t>
  </si>
  <si>
    <t>kpl</t>
  </si>
  <si>
    <t>Esošā pārseguma virsmas attīrīšana, gružu izvākšana, virsmas izlīdzināšana  pēc vietas</t>
  </si>
  <si>
    <t>Tvaika plēves, b=0,2 mm, ieklāšana, ieskaitot k=1.15</t>
  </si>
  <si>
    <t>Dēļu laipu uzstādīšana: (elementi 900x1800 mm):</t>
  </si>
  <si>
    <t xml:space="preserve">  * koka brusas ar prettrupes un pretuguns apstrādi 75×125(h)x1800</t>
  </si>
  <si>
    <t xml:space="preserve">  * dēļi ar prettrupes un pretuguns apstrādi 130×25(h)x900</t>
  </si>
  <si>
    <t xml:space="preserve">  * gāzbetona bloki</t>
  </si>
  <si>
    <t xml:space="preserve">  * gāzbetona bloku hidroizolācijas krāsojums 0,30x0,30 zem koka brusām</t>
  </si>
  <si>
    <t>Horizontālo vēdināšanas vadu remonts bēniņos:</t>
  </si>
  <si>
    <t xml:space="preserve">  * vieglbetona bloku mūris, b=120; h=400; kop.L=21 m</t>
  </si>
  <si>
    <t xml:space="preserve">  * ugunsdrošā ģipškartona plātņu, d=15, b=800*, piezāģēšana kanālu pārsegšanai</t>
  </si>
  <si>
    <t xml:space="preserve">  * bojātu ķieģeļu mūra kanālu sieniņu remonts (precizēt pēc vietas)</t>
  </si>
  <si>
    <t xml:space="preserve">  * bojātu kanālu pārseguma plātņu nomaiņa (precizēt pēc vietas), pielietot ugunsdrošu ģiškartonu </t>
  </si>
  <si>
    <t xml:space="preserve">  * esošo pārseguma plātņu remonts, nostiprināšana</t>
  </si>
  <si>
    <t>Azbestcementa (keramikas) vēdināšanas izvadu Ø500, h=0.9* m - 25 gb m; virsmas remonts, krāsošana</t>
  </si>
  <si>
    <t>Emulsijas krāsa</t>
  </si>
  <si>
    <t>Skārda jumtiņu ierīkošana vēdināšanas izvadiem (Ø500 - 25 gb); skat.BK-5:</t>
  </si>
  <si>
    <t>* liektas metāla enkurdetaļas - 4x40, l=580; 4 gab uz izvadu; kopā 25x4=100 gab; kop.L=0.58x100=58 m</t>
  </si>
  <si>
    <t>* ķīļenkuri M10x60 detaļu nostiprināšanai pie izvadiem, 2 gab uz detaļu</t>
  </si>
  <si>
    <t>* metāla detaļa - 4x50 pa jumtiņa perimetru  l=0.7 mx4 gb=2.8 m, kop.L=2.8 mx25gb=70 m</t>
  </si>
  <si>
    <t>* stīpveida metāla detaļa - 4x40 pa izvada perimetru; 2 gb ar l=0.9; kop.L=0.9x2x25gb=45 m</t>
  </si>
  <si>
    <t>* skrūvju komplekti stīpveida detaļu savilkšanai, 2 gab uz izvadu</t>
  </si>
  <si>
    <t>* šuvju hermetizēšana gar izvadiem un jumta virsmu, perim.1,57 m, 25 gab</t>
  </si>
  <si>
    <t xml:space="preserve">* jumta skārds izvadu jumtiņu segumam; uz jumtiņu  0.75 m² </t>
  </si>
  <si>
    <t>* metāla detaļu pretkorozijas krāsošana</t>
  </si>
  <si>
    <t>Pārseguma atvērumu Ø500 (25 gb), jumtā Ø300 (5 gb) aizbetonēšana pēc atkritumu vadu demontāžas:</t>
  </si>
  <si>
    <t>(Norādes par atvērumu aizpildīšanu skatīt lapā BK-7; apkures cauruļu izvietojums precizēsies pēc vietas)</t>
  </si>
  <si>
    <t xml:space="preserve">  * mitruma izturīgs saplāksnis Ø500, b=25 mm, sagatavots kā veidnis ar pagaidu atbalstu</t>
  </si>
  <si>
    <t xml:space="preserve">  * mitruma izturīgs saplāksnis Ø300, b=25 mm, sagatavots kā veidnis ar pagaidu atbalstu</t>
  </si>
  <si>
    <t xml:space="preserve">  * betons C27/30, plātnes biezums b=6 cm, kā arī dobumu aizpildīšanai bēniņu pārseguma panelī</t>
  </si>
  <si>
    <t xml:space="preserve">  * stiegru siets, Ø8 B500, 100x100 mm, sagatavots izmēram Ø300</t>
  </si>
  <si>
    <t xml:space="preserve">  * stiegru siets, Ø8 B500, 100x100 mm, sagatavots izmēram Ø500</t>
  </si>
  <si>
    <t xml:space="preserve">  * L 50x5 pa atvēruma perimetru, l=50cm, 6 gb uz atv., 6x30gb=180gb, kop.L=0.05x180=9 m</t>
  </si>
  <si>
    <t xml:space="preserve">  * ķīļenkuri Ø10x80, 1 gab uz detaļu, 6 gb uz atvērumu (uz ēku 6x30gb)</t>
  </si>
  <si>
    <t xml:space="preserve">  * metāla detaļu pretkorozijas krāsojums</t>
  </si>
  <si>
    <t xml:space="preserve">  * CD profils, 60/80, dībeļots pie atvēruma sieniņas apakšējā daļā, l=1,57 m uz atvērumu (25 gb)</t>
  </si>
  <si>
    <t xml:space="preserve">  * atvēruma apšūšana ar pielāgotu, krāsotu ugunsdrošu ģipškartona plātni, b=15 mm, starpst.pārsegumi</t>
  </si>
  <si>
    <t>Atvērumu 200x200x250(b) izfrēzēšana bēniņu ārsienā gaisa apmaiņas nodrošināšanai, restes-skat.AR</t>
  </si>
  <si>
    <t>PVC vēdināšanas vadu 200x200x320* nostiprināšana atvērumos</t>
  </si>
  <si>
    <t xml:space="preserve">Dzīvokļu ārsienas  un bēniņu ārsienas siltinājuma salaiduma izbūve (lapa BK-3): </t>
  </si>
  <si>
    <t xml:space="preserve">  * ārsienas siltinājuma, b=150, augšvirsmas slīpinājums (siltinājusm S1 - AR rasējumos)</t>
  </si>
  <si>
    <t xml:space="preserve">  * liekta metāla enkurdetaļa -4x40, l=400, siltinājumu salaiduma vietā, s=700, 323 gb, kop.l=129 m</t>
  </si>
  <si>
    <t xml:space="preserve">  * gropes, 10x10 mm, iefrēzēšana ārsienā skārda apšuvuma iestiprināšanai</t>
  </si>
  <si>
    <t xml:space="preserve">  * rūpnieciski krāsota skārda apšuvums, aplocīts ap enkurdetaļu, b=400, augšā  hermetizēts sienas gropē</t>
  </si>
  <si>
    <t xml:space="preserve">  * hermetizēta šuve gar skārda ieloci ārsienas gropē</t>
  </si>
  <si>
    <t xml:space="preserve">  * bēniņu ārsienas siltinājuma S8, b=50, apakšējais noslēgprofils (siltinājums S8 - AR rasējumos)</t>
  </si>
  <si>
    <t xml:space="preserve">  * hermetizējošs blīvējums bēniņu siltinājuma un skārda apšuvuma salaiduma vietā</t>
  </si>
  <si>
    <t>Jumta elementu virsmas remonts. Lodžiju jumti</t>
  </si>
  <si>
    <t>Veicamo darbu apjomi jumta elementu atjaunošanai (lapas BK-2, BK-3, BK-5)</t>
  </si>
  <si>
    <t>Demontējami atkritumu vadi, azbestcementa vai keramikas Ø300, bēniņu un virsjumta zonā; H=3 m</t>
  </si>
  <si>
    <t>Demontējami atkritumu vadi, azbestcementa vai keramikas Ø500, 1.÷5.stāvā; H=13 m</t>
  </si>
  <si>
    <t xml:space="preserve">Demontējams neizmantots sakaru kabeļu metāla masts, āķis un satelīšķīvis (kopā 3 elementi)  </t>
  </si>
  <si>
    <t>Dzelzsbetona jumtiņu noņemšana-atpakaļatlikšana uz šuvju un jumta  virsmas remonta laiku .(~310 kg)</t>
  </si>
  <si>
    <t>Galasienu virsmas attīrīšana ar smilšpapīru jumta pusē (neliela platība, precizēt pēc vietas)</t>
  </si>
  <si>
    <t>Jumta augšējās virsmas atjaunošana:</t>
  </si>
  <si>
    <t>Jumta paneļu, tekņu, jumtiņu, parapetu augšējās un redzamās sānu virsmas mehāniska attīrīšana ar smilšpapīru: jumta paneļi - 1017,5 m², teknes - 247,2 m², jumtiņi - 205,8 m², parapetu plātnes - 48 m² ; tai skaitā krāsotas jumta virsmas attīrīšana ~750 m²</t>
  </si>
  <si>
    <t>Saduršuvju attīrīšana jumta augšējā virsmā starp visiem jumta elementiem no vecās javas, mastikas u.c, tai skaitā garenšuve fasādes pusē; iztīrīto šuvju aizpildīšana ar mastiku</t>
  </si>
  <si>
    <t>Jumta augšējās virsmas  plaisu iztīrīšana no nenoturīgām betona daļiņām (precizēt pēc attīrīšanas) un aizpildīt ar epoksīdsveķu mastiku (šķidru)</t>
  </si>
  <si>
    <t>Caurumu, ~ Ø10* cm, plātnes b=100, aizpldīšana paneļu virsmā, betons C27/30-demontētu detaļu vietas</t>
  </si>
  <si>
    <t>Atsegtā stiegrojuma attīrīšana līdz kl.Sa (min.St2), pārklāt ar suspens. augšējā virsmā, veicamo apjomu precizēt pēc virsmas attīrīšanas  un nomazgāšanas (apjoms no apsekojuma datiem)</t>
  </si>
  <si>
    <t>Betona aizsargkārtas atjaunošana augšvirsmai ar sastāvu, apjomu precizēt</t>
  </si>
  <si>
    <t>Betona aizsargkārtas atjaunošana teknēs ar sastāvu, apjomu precizēt</t>
  </si>
  <si>
    <t>Saķeres uzlabotāja uzklāšana uz tīras, samitrinātas virsmas</t>
  </si>
  <si>
    <t xml:space="preserve">Ģeotekstils vienā kārtā: pie izvadiem, jumta lūkām, galasienām, b~300 </t>
  </si>
  <si>
    <t>Piltuvju iestrāde dzelzsbetona teknēs pēc tehnoloģijas lapā BK-5, apakšējo posmu nomaiņa</t>
  </si>
  <si>
    <t>Tekņu dibena virsmas slīpināšana - cementa java M200 ar piedevu, 0÷20 mm</t>
  </si>
  <si>
    <t>java</t>
  </si>
  <si>
    <t xml:space="preserve">Ģeotekstils visā tekņu augšējā virsmā </t>
  </si>
  <si>
    <t>Hidroizolācija ap tekņu savienojumiem (1m²x20) un gar 18 piltuvēm Ø500 (pirms un pēc ģeotekstila)</t>
  </si>
  <si>
    <t>Hidroizolācijas, uzklāšana 2 kārtās  ar augstspied. uzsmidzināšanas iekārtu</t>
  </si>
  <si>
    <t>Aizsargslāņa ieklāšana 1 kārtā ar augstspied. uzsmidzināšanas iekārtu</t>
  </si>
  <si>
    <t>Jumta parapetu apdare pēc betona virsmas atjaunošanas:</t>
  </si>
  <si>
    <t xml:space="preserve">  * bojātas parapeta plātnes remonts ar betonu C27/30 pa asi E-E, b=550, L=5.2 m</t>
  </si>
  <si>
    <t>betons</t>
  </si>
  <si>
    <t xml:space="preserve">  * parapetu virsmas, b=550, L=53 m, slīpināšana ar cementa javu uz jumta pusi, b=20÷40 mm</t>
  </si>
  <si>
    <t xml:space="preserve">  * liektu enkuru -4x40, l=750*, s=300, nostiprināšana uz parapeta, 177 gab</t>
  </si>
  <si>
    <t xml:space="preserve">  * dībeļi M10x80 enkurdetaļu stiprināšanai pie parapeta plātnes, 2 gb uz detaļu</t>
  </si>
  <si>
    <t xml:space="preserve">  * parapetu apšuvums, b=800*, ar jumta skārdu pēc krāsu pases</t>
  </si>
  <si>
    <t xml:space="preserve">  * enkuru pretkorozijas krāsojums</t>
  </si>
  <si>
    <t xml:space="preserve">  grunts</t>
  </si>
  <si>
    <t xml:space="preserve"> Jumta augšējās garenmalas dzegas ierīkošana fasādes pusē, BK-5, "F":</t>
  </si>
  <si>
    <t xml:space="preserve">  * fasādes puses paneļu gala ribas izlīdzināšana ar cementa javu, b=20*, virsmā starp jumtiņiem, joslas platums B=100; L=2.9mx55=159,5 m; jumta malas virsmu izlīdzināt vienā līmenī ar jumtiņu augšvirsmu</t>
  </si>
  <si>
    <t xml:space="preserve">  * antiseptizētas koka detaļas 50(h)x100x2900* enkurošana pie paneļa ribas starp jumtiņiem, kop.L=2.9mx55gb=159.5 m; uz jumta ribas paredzēt hidroizolācijas krāsojumu b=100, L=159,5  m</t>
  </si>
  <si>
    <t xml:space="preserve">  * ķīļenkuri Ø10x120 koka detaļu nostiprināšanai, 4 gb uz koka detaļu</t>
  </si>
  <si>
    <t xml:space="preserve">  * enkurdetaļas -4x40, l=300, skārda aplocīšanai, s=600; uz garendzegas kopgar.L=176.2m, - 294 det. </t>
  </si>
  <si>
    <t xml:space="preserve">  * kokskrūves Ø6x50, 2 gb uz metāla enkuru</t>
  </si>
  <si>
    <t xml:space="preserve">  * metāla detaļu pretkorozija skrāsojums</t>
  </si>
  <si>
    <t xml:space="preserve">  * garendzegas apšuvums ar rūpnieciski krāsotu skārdu, b=400, tonis AR rasēj., L=176,2 m</t>
  </si>
  <si>
    <t>Jumta lūku vāku nostiprināšana pēc ražotājfirmas norādēm (esoši atvērumi 600*x800*)</t>
  </si>
  <si>
    <t>Šuvju hermetizēšana gar uzstādītām lūkām</t>
  </si>
  <si>
    <t>Jumta margu uzstādīšana</t>
  </si>
  <si>
    <t>Jumta paneļu un tekņu apakšējās virsmas remonts (bēniņu puse), skat. lapu BK-3:</t>
  </si>
  <si>
    <t>Paneļu, tekņu virsmas pirmatnējā attīrīšana no putekļiem, uzslāņojumiem u.c.</t>
  </si>
  <si>
    <t>Paneļu, tekņu virsmas rūpīga attīrīšana no nepiesaistītām betona daļiņām acīm redzamu bojājumu vietās</t>
  </si>
  <si>
    <t>Atsegtā stiegrojuma notīrīšana līdz klasei Sa (min. St 2), apjomu precizēt būvdarbu laikā</t>
  </si>
  <si>
    <t>Stiegrojuma pārklājums ar suspensiju vienā kārtā</t>
  </si>
  <si>
    <t>Saduršuvju attīrīšana jumta apakšējā virsmā no vecās javas, mastikas u.c.: starp paneļiem un pa jumta iekšējo perimetru; iztirīto šuvju malas gruntēt; ievietot atduru, un  aizpildīt ar mastiku</t>
  </si>
  <si>
    <t>Paneļu, tekņu  plaisu iztīrīšana no nenoturīgām betona daļiņām, apjomu precizēt pēc virsmas attīrīšanas</t>
  </si>
  <si>
    <t>Plaisu aizdare ar fiksotropisku (biezu) remontjavu</t>
  </si>
  <si>
    <t>Caurumu, robu, līdz Ø10* cm, plātnes b=100, aizpldīšana paneļu virsmā, betons C27/30</t>
  </si>
  <si>
    <t>Apakšējās virsmas noklāšana ar remontjavu (var ar izsmidzināšanu)</t>
  </si>
  <si>
    <t>Paneļu virsmas apstrāde ar pretpelējuma līdzekli 3 reizes</t>
  </si>
  <si>
    <t>Piezīme: ņemot vērā to, ka jumta elementu virsmas atrodas neapmierinošā tehniskā stāvoklī, atkāpes no jumta atjaunošanas darbiem norādītās tehnoloģijas nav pieļaujamas.</t>
  </si>
  <si>
    <t>Siltinātu jumtiņu izbūve virs 5.stāva lodžijām (norādes skat.lapā BK-3, BK-4)</t>
  </si>
  <si>
    <t>Esošās ruberoīda virsmas notīrīšana no gružiem, izlīdzināšana pēc izvērtējuma, kop.L=94.4 m, b=1.5</t>
  </si>
  <si>
    <t>Skārda apšuvuma noņemšana no lodžiju jumtu dzegas (tai sk.sāniem), b=300, kop.L=117m</t>
  </si>
  <si>
    <t>Antiseptizētu koka spāru, 50x200; l=1850, 95 gb, enkurošana pie esošas virsmas, kop.L=175.75 m</t>
  </si>
  <si>
    <t>Antiseptizētu koka spāru, 50x200; l=1650, 35 gb, enkurošana pie esošas virsmas, kop.L=57.75 m</t>
  </si>
  <si>
    <t>Būvkalumi 80x80x80x2 spāru enkurošanai, 3 gb uz spāri</t>
  </si>
  <si>
    <t>Ķīļenkuri M10x90, 1 gab uz būvkalumu betona virsmā</t>
  </si>
  <si>
    <t>Kokskrūves Ø8x50; 2 gab uz būvkalumu</t>
  </si>
  <si>
    <t>Slēgto šūnu puutupoliuretāna, g=0.0259 W/mK, jumtam, b=200; 1,5 m platā joslā, L=96.4 m</t>
  </si>
  <si>
    <t>PVC stūra elements lodžiju  jumta paneļu siltinājuma apakšējā stūrī</t>
  </si>
  <si>
    <t>Lodžijas jumta apdare L=96.4m, arī sānu malām 27.3 m (sānu vertik.siltin.S1.skat.AR rasējumos):</t>
  </si>
  <si>
    <t xml:space="preserve">   * mitruma izturīgā saplākšņa, b=22,  nostiprināšana uz spārēm visā jumtiņu platībā</t>
  </si>
  <si>
    <t xml:space="preserve">   * spāru galu apšuvums ar antiseptizētiem dēļiem, b=20, kop.joslas B=350;  kop.L=96.4 m</t>
  </si>
  <si>
    <t xml:space="preserve">   * jumta seguma loksne uz dzegas, noliekta priekšpusē un nostiprināta, b=500</t>
  </si>
  <si>
    <t xml:space="preserve">   * enkurdetaļas, -4x40; l=200, stiprināšana spāru vietās (130 gb) un sānos (3x15=45 gb), kopā 175 gb</t>
  </si>
  <si>
    <t xml:space="preserve">   * koskrūves Ø8x50, 1 gab uz detaļu </t>
  </si>
  <si>
    <t xml:space="preserve">   * metāla detaļu pretkorozijas krāsojums</t>
  </si>
  <si>
    <t xml:space="preserve">   * koka dzegas un sānu malu apšuvums ar skārdu, kop.joslas platums b=300, L=124 m</t>
  </si>
  <si>
    <t xml:space="preserve">   * dzegas priekšmalas apakšējā apšuvuma, b=150, krāsošana ar fasādes krāsu, L=96.4 m</t>
  </si>
  <si>
    <t>Apakšējais segums (3,5 kg/m²), ieklāts uz mitruma izturīga saplākšņa</t>
  </si>
  <si>
    <t>Augšējais segums (4,5 kg/m²)</t>
  </si>
  <si>
    <t>Siltinātā lodžiju jumtiņa pieslēgums pie ārsienas (mezgls lapā BK-3), kop.L=96.4 m:</t>
  </si>
  <si>
    <t xml:space="preserve">   * papildus seguma kārtas pie sienas pieslēguma, kop.b=0.65+0.45 m, L=96.4 m</t>
  </si>
  <si>
    <t xml:space="preserve">   * cinkota skārda noseglīste, b=100, pašurbjoša enkurojuma Ø6x80*, solis 200 </t>
  </si>
  <si>
    <t xml:space="preserve">   * cokola profils zem ārsienas siltinājuma S8 (b=50 mm) gar lodžiju jumtu</t>
  </si>
  <si>
    <t xml:space="preserve">   * hermetizēta šuve gar pieslēgumu</t>
  </si>
  <si>
    <t xml:space="preserve">Deflektoru iebūve siltinātā lodžiju jumtā, Ø110 mm, h=330 mm (460), skatīt mezglu lapā BK-3 </t>
  </si>
  <si>
    <t>Ieejas mezgli. Jumtiņu atjaunošana</t>
  </si>
  <si>
    <t>Veicamie darbi betona lieveņu atjaunošanai, pagalma puses ieeju aizpildīšanai u.c. (BK-7)</t>
  </si>
  <si>
    <t xml:space="preserve">Bojātā betona nokalšana, b=~30, no galveno  ieeju 1.1÷5.1 laukumiem (pie ārdurvīm), lapa BK-7 </t>
  </si>
  <si>
    <t>Abrazīvas betona C30/37 virsmas veidošana galveno ieeju lieveņiem, b=30</t>
  </si>
  <si>
    <t xml:space="preserve">Bojātā betona nokalšana, b=~30, no galveno  ieejas laukumiem (pie ārdurvīm) </t>
  </si>
  <si>
    <t>Esošo betona virsmu remonts pagalma pusē (1.2÷5.2):</t>
  </si>
  <si>
    <t xml:space="preserve">  * uz pagraba atbalstsienas montēto paneļu (80x600x3040) un soliņu (80x300x3040) demontāža </t>
  </si>
  <si>
    <t xml:space="preserve">  * bojātā betona nokalšana, b=~30, pagalma ieejas laukumiem pie ārdurvīm; 0.8x3.04 m </t>
  </si>
  <si>
    <t xml:space="preserve">  * bojātā betona nokalšana, b=~30, no pagraba ieejas laukumiem (pie pagraba durvīm) </t>
  </si>
  <si>
    <t xml:space="preserve">  * betona C27/30, b=30, abrazīvsa grīdas ierīkošana pie pagraba durvīm</t>
  </si>
  <si>
    <t xml:space="preserve">  * betona atbalstsienas virsmas attīrīšana no pagraba kāpņu puses, virsmas remonts </t>
  </si>
  <si>
    <t xml:space="preserve">  * betona atbalstienas virsmas remonts fasādes pusē, h=600; l=3040</t>
  </si>
  <si>
    <t xml:space="preserve">  * betona stabu, 160x240, h=2.2 m virsmas attīrīšana, stiegru pretkorozijas apstrāde</t>
  </si>
  <si>
    <t xml:space="preserve">  * betona C27/30,   aizsargkārtas, b=15, atjaunošana stabiem pie pagraba ieejām</t>
  </si>
  <si>
    <t xml:space="preserve">Konteineru telpas durvju ailu aizmūrēšana galveno ieeju pusē (ieejas 1.1  2,1,  4.1, 5.1):  </t>
  </si>
  <si>
    <t xml:space="preserve">  * esošo sienu abās pusēs urbti, monolitizēti enkuri Ø10, l=200, 10 cm dziļi pret katru mūra 3.šuvi (s=600)</t>
  </si>
  <si>
    <t xml:space="preserve">  * virsmas izlīdzināšana ar cementa javu, b=20, josla 250x1200 </t>
  </si>
  <si>
    <t xml:space="preserve">  * hidroizolācija, 2 kārtas līmēta ruberoīda, b=250; l=1200</t>
  </si>
  <si>
    <t xml:space="preserve">  * vieglbetona bloku mūris, b=250, l=1200; H=1.6* m</t>
  </si>
  <si>
    <t xml:space="preserve">  * mūra stiegras Ø8, l=1200; saistītas pie enkuriem Ø10,  3 gb uz ieeju; kop.L=1,2x3x4=14,4 m</t>
  </si>
  <si>
    <t xml:space="preserve">  * projektēto vieglbetona sienu iekšējās virsmas apdare (apmetums, krāsojums), 2 m² uz ieeju</t>
  </si>
  <si>
    <t xml:space="preserve">Krāsa </t>
  </si>
  <si>
    <t xml:space="preserve">Konteineru telpas un ieejas durvju ailu pārbūve galvenai ieejai 3.1:  </t>
  </si>
  <si>
    <t xml:space="preserve">  * projektēto vieglbetona sienu iekšējās virsmas apdare </t>
  </si>
  <si>
    <t xml:space="preserve">Līmjava </t>
  </si>
  <si>
    <t xml:space="preserve">Pamatu izbūve esošo ieeju aizmūrēšanai pagalma pusē: </t>
  </si>
  <si>
    <t xml:space="preserve">  * saliekamo betona plātņu pakāpienu, 100x300x3040, demontāža, 3 gab uz ieeju</t>
  </si>
  <si>
    <t xml:space="preserve">  * betona balstu (daži jau sabrukuši) demontāža zem pakāpieniem, 0.2 m³ uz ieeju</t>
  </si>
  <si>
    <t xml:space="preserve">  * grunts izstrāde pamatiem zem projektētām sienām, 0.5x0.9(h)x3.04m=1.37m³</t>
  </si>
  <si>
    <t xml:space="preserve">  * blietētas šķembas zem pamatiem, 0.1(h)x0.22x3.04m=0.07 m³</t>
  </si>
  <si>
    <t xml:space="preserve">  * betons C25/30 pamatiem, 0.22x1.4(h)x3.04m=0.94 m³</t>
  </si>
  <si>
    <t xml:space="preserve">  * stiegras Ø10, B400B, 4 gb pa pamatu garumu, 4x3.04m=12.2 m uz ieeju, kop.L=12.2x5=61 m</t>
  </si>
  <si>
    <t xml:space="preserve">  * stiegras Ø6, B400B, 4 gbx200 aptverēm, s=300; uz ieeju 9 gab, kop.L=4x0.2x9x5=36 m</t>
  </si>
  <si>
    <t>Vieglbetona sienu mūrēšana pagalma puses ieejām (uz proj.pamatiem un pagraba atbalstsienām):</t>
  </si>
  <si>
    <t xml:space="preserve">  * esošās pagraba atbalstsienas, b=400, virsmas izlīdzināšana ar cementa javu, b=20, l=3.04 m</t>
  </si>
  <si>
    <t xml:space="preserve">  * hidroizolācija, 2 kārtas līmēta ruberoīda, b=220 proj.pamatam; 250-esošam; (0.22+0.25)x3.04x5=</t>
  </si>
  <si>
    <t xml:space="preserve">  * enkurdetaļas L50x5. l=50, virs 1.bloku rindas, pēc 3÷4 rindām (16gb uz ieeju), kopā 80gb, L=4 m</t>
  </si>
  <si>
    <t xml:space="preserve">  * ķīļenkuri M10x80, 1 gab uz detaļu</t>
  </si>
  <si>
    <t xml:space="preserve">  * detaļu pretkorozijas krāsojums</t>
  </si>
  <si>
    <t xml:space="preserve">  * mūra stiegras Ø8, metinātas pie enkurdetaļām L50x5, l=3000, 8 gb uz ieeju; kop.L=8x3x5=120 m</t>
  </si>
  <si>
    <t xml:space="preserve">  * vieglbetona bloku mūris, b=250, L=9x3.04 m; H=2.7 m  </t>
  </si>
  <si>
    <t xml:space="preserve">  * projektēto vieglbetona sienu iekšējās virsmas apdare (apmetums, krāsojums), 16.5 m² uz ieeju</t>
  </si>
  <si>
    <t xml:space="preserve">  * ieejai 1.2 projektētās vieglbet. sienas abu virsmu apdare (apmetums, krāsojums), 1,8x3,04x2 m² </t>
  </si>
  <si>
    <t xml:space="preserve">  * krāsotu detaļu, -4x40, l=450, stiprināšana uz sienas augšvirsmas, s=500; 5gb uz sienu, kop.L=2,25 m</t>
  </si>
  <si>
    <t xml:space="preserve">  * ķīļenkuri Ø10x60, 1 gb uz detaļu</t>
  </si>
  <si>
    <t xml:space="preserve">  * rūpnieciski krāsota skārda aplocīšana ap enkurdetaļu, tonis AR ras., b=500</t>
  </si>
  <si>
    <t>Pagalma puses lieveņu grīdas atjaunošana pie ārdurvīm:</t>
  </si>
  <si>
    <t xml:space="preserve">  * blietētas šķembas starp projektēto un esošo pamatu, 0.25x500x3040x5 </t>
  </si>
  <si>
    <t xml:space="preserve">  * betons C25/30, b=100,  uz blietētām šķembām, joslas izmēri 250x3040 </t>
  </si>
  <si>
    <t xml:space="preserve">  * abrazīva betona  C30/37, b=30, lieveņa grīdas ierīkošana pie ārdurvīm, izmēri 1000x3040</t>
  </si>
  <si>
    <t xml:space="preserve">Projektēto sienu un pamatu siltināšana, kā arī logu un durvju iebūve AR rasējumos </t>
  </si>
  <si>
    <t>Ārējo ieeju jumtiņu atjaunošana (skat. lapā BK-7)</t>
  </si>
  <si>
    <t>Jumtiņa apmales skārda demontāža (b=0,4m), kop. L=22.2m</t>
  </si>
  <si>
    <t>Esošā ruberoīda seguma noņemšana, virsmas attīrīšana, izlīdzināšana ar cementa javu, b=20</t>
  </si>
  <si>
    <t>Jumtiņa betona virsmas notīrīšana fasādē atsegtām sānu malām, b=100, un apakš.plaknei (11.24 m²)</t>
  </si>
  <si>
    <t>Jumtiņa apakšējās virsmas un malu remonts</t>
  </si>
  <si>
    <t xml:space="preserve">   * atsegto stiegru pretkorozijas apstrāde, precizēt pēc vietas</t>
  </si>
  <si>
    <t xml:space="preserve">   * virsmas apstrāde ar sasaistes uzlabotāju</t>
  </si>
  <si>
    <t xml:space="preserve">   * betona aizsargkārtas atjaunošana</t>
  </si>
  <si>
    <t xml:space="preserve">   * izlīdzinātās virsmas špaktelēšana un gruntēšana</t>
  </si>
  <si>
    <t xml:space="preserve">   * sagatavotas apakšējās virsmas krāsošana ar betona virsmai paredzētu fasādes krāsu ( 2 kārtas)</t>
  </si>
  <si>
    <t>Antiseptizētas koka latas 50x50 enkurošana gar jumtiņa malu</t>
  </si>
  <si>
    <t xml:space="preserve">Ķīļenkuri M10x100, s=500 </t>
  </si>
  <si>
    <t>Siltinājuma, b=50, ieklāšana uz jumtiņa</t>
  </si>
  <si>
    <t>Papildus seguma josla (3,5 kg/m²), b=30 0mm, l=22.2 m, pa dzegas perimetru</t>
  </si>
  <si>
    <t xml:space="preserve">Jumtiņa dzegas un sānu apšuvums ar rūpnieciski krāsotu skārdu, b=500, (pēc krāsu pases), L=22.2 m </t>
  </si>
  <si>
    <t>Jumta skārda lāseņa nostiprināšana pa jumtiņa dzegas garumu, b=250, tonis pēc AR norādēm</t>
  </si>
  <si>
    <t>Apakšējais segums (3,5 kg/m²) ar 15 cm uzliekumu uz ārsienas</t>
  </si>
  <si>
    <t>Augšējais segums (4,5 kg/m²) ar 15 cm uzliekumu uz ārsienas</t>
  </si>
  <si>
    <t>Cokola profils zem ārsienas siltinājuma S1 (b=150 mm) gar jumtiņu</t>
  </si>
  <si>
    <t xml:space="preserve">Rūpnieciski krāsota skārda ieliekta noseglīste gar pieslēgumu, b=250, enkurojuma solis 20 cm </t>
  </si>
  <si>
    <t>Hermetizēta šuve gar ārsienas un jumtiņa  pieslēgumu</t>
  </si>
  <si>
    <t>Veicamo darbu apjomi lodžiju margu atjaunošanai un siltināšanai (lapa BK-6)</t>
  </si>
  <si>
    <t>(ēkā 43 lodžijas ar laidumu 6.4 m; 33 lodžijas ar laidumu 3.2 m; kopējais  L=381 m)</t>
  </si>
  <si>
    <t>Margu dzelzsbetona plātņu atjaunošana (lodžiju plātņu kopējais garums pa asīm L=381m) lapa BK-6 :</t>
  </si>
  <si>
    <t xml:space="preserve">   * margu plātņu metāla ietvara lokšņu -50x4 attīrīšana no rūsas un pretkorozijas krāsošana: karkasa perimetrs lielām lodžijām 15.2 m; mazajām - 8.8 m; kop.P=944 m</t>
  </si>
  <si>
    <t xml:space="preserve">   * bojātu margu lokšņu -50x4 nofrēzēšana un jaunu nostiprināšana (3 lodžijas), L=46 m</t>
  </si>
  <si>
    <t xml:space="preserve">   * ķīļenkuri Ø6, l=50, s=300, lokšņu enkurošanai pie plātnes</t>
  </si>
  <si>
    <t xml:space="preserve">   * margu plātņu betona virsmas bojājumu, izdrupumu remonts  (3%no 457m²)</t>
  </si>
  <si>
    <t xml:space="preserve">   * metāla detaļu 100x100 attīrīšana no rūsas, pretkorozijas krāsošana (fasādē 125 gb)</t>
  </si>
  <si>
    <t xml:space="preserve">   * metāla detaļu 100x100 attīrīšana, pretkorozijas krāsošana (uz paneļiem 476 gb)</t>
  </si>
  <si>
    <t xml:space="preserve">   * spraugu 10x350(kop h) hermetiz. starp margu plātnēm-lodžiju paneli-koka karkasu </t>
  </si>
  <si>
    <t xml:space="preserve">   * spraugu hermetizēšana starp lielo lodžiju margu plātnēm, h=1.2 m; 43 vietas</t>
  </si>
  <si>
    <t>Koka karkasu izbūve un siltināšana lodžijām ar laidumu 6.4 m:</t>
  </si>
  <si>
    <t xml:space="preserve">   * apakšējie un augšējie dēļi 50x150;  l=6240 m; 2 gab uz lodžiju, kop.L=536,6 m</t>
  </si>
  <si>
    <t xml:space="preserve">   * koka dēļu statu 50x150;  l=900 m; s=600, 11 gab uz lodžiju, kop.L=425,7 m</t>
  </si>
  <si>
    <t xml:space="preserve">   * būvkalumi 60x60x60x2;  2 gab uz statu; 22 gab uz lodžiju</t>
  </si>
  <si>
    <t xml:space="preserve">   * ķīļenkuri M10x80, (4 gab karkasa sāni; 5 gab apakša) kopā 9 gb uz lodžiju</t>
  </si>
  <si>
    <t xml:space="preserve">   * koka konstrukciju antiseptizēšana</t>
  </si>
  <si>
    <t xml:space="preserve">   * karkasa izolēšana no betona ar 1 kārtu ruberoīda, joslas b=150 mm</t>
  </si>
  <si>
    <t xml:space="preserve">   * tvaika izolācija, 6.24 m² uz lodžiju</t>
  </si>
  <si>
    <t xml:space="preserve">   * karkasa apšūšana ar loksnēm, b= 8 mm, 6.24 m² uz lodžiju </t>
  </si>
  <si>
    <t xml:space="preserve">   * speciālās skrūves loksnēm, 4 gab uz statu; 44 gb uz lodžiju</t>
  </si>
  <si>
    <t xml:space="preserve">   * elastīga starplika, 10(h)x150, zem iekšējās palodzes, vienai lodžijai L=6.24 m</t>
  </si>
  <si>
    <t xml:space="preserve">   * PVC palodze, b=120, 6.24 m uz lodžiju</t>
  </si>
  <si>
    <t>Koka karkasu izbūve un siltināšana lodžijām ar laidumu 3.2 m:</t>
  </si>
  <si>
    <t xml:space="preserve">   * apakšējie un augšējie dēļi 50x150;  l=3040 m; 2 gb uz lodžiju, kop.L=200,6 m</t>
  </si>
  <si>
    <t xml:space="preserve">   * koka dēļu statu 50x150;  l=900 m; s=600, 6 gb uz lodžiju, kop.L=178,2 m</t>
  </si>
  <si>
    <t xml:space="preserve">   * būvkalumi 60x60x60x2; 2 gb uz statu; 12 gb uz lodžiju</t>
  </si>
  <si>
    <t xml:space="preserve">   * ķīļenkuri M10x80, (4 gb karkasa sāni; 3 gab apakša) kopā 7 gb uz lodžiju</t>
  </si>
  <si>
    <t xml:space="preserve">   * tvaika izolācija, 3.04 m² uz lodžiju</t>
  </si>
  <si>
    <t xml:space="preserve">   * karkasa apšūšana ar loksnēm, b= 8 mm, 3.04 m² uz lodžiju </t>
  </si>
  <si>
    <t xml:space="preserve">   * speciālās skrūves loksnēm, 4 gb uz statu; 24 gb uz lodžiju</t>
  </si>
  <si>
    <t xml:space="preserve">   * elastīga starplika, 10(h)x150, zem iekšējās palodzes, vienai lodžijai  L=3.04 m</t>
  </si>
  <si>
    <t xml:space="preserve">   * PVC palodze, b=120; 3.04 m uz lodžiju</t>
  </si>
  <si>
    <t>Cinkota skārda palodze uz slīpinātās margas paneļa augšas, b=300, lodžiju garumā</t>
  </si>
  <si>
    <t xml:space="preserve">Lodžiju  paneļu virsmas atjaunošana u.c.darbi: </t>
  </si>
  <si>
    <t xml:space="preserve">   * lodžiju dzelzsbetona paneļu augšējās virsmas attīrīšana, b=1,2 m; L=(268,3+100,3)m</t>
  </si>
  <si>
    <t xml:space="preserve">   * lodžijas paneļu priekšmalas izlīdzināšana ar cementa javu b=10*; joslas b=150 mm, projektēto koka karkasu atbalstam</t>
  </si>
  <si>
    <t xml:space="preserve">   * cementa javas grīdas seguma ierīkošana 20 mm  biezumā,  B=1,05 m</t>
  </si>
  <si>
    <t xml:space="preserve">   * lodžijas paneļu apakšējās betona virsmas atjaunošana</t>
  </si>
  <si>
    <t xml:space="preserve">   * PVC stūra līste, h=1,5 m no telpas puses loga šuves nosegšanai, 2 gb uz lodž.</t>
  </si>
  <si>
    <t xml:space="preserve">   * lodžijas stiklojuma paketes augšas blīvējums</t>
  </si>
  <si>
    <t xml:space="preserve">   * PVC stūra līste šuves nosegšanai lodžijas stiklojuma augšā no abām pusēm</t>
  </si>
  <si>
    <t xml:space="preserve">   * sānu šuvju, h=1* m, aizpildīšana pēc lokšņu stiprināšanas, 2 gb uz lodž.</t>
  </si>
  <si>
    <t>Lodžiju remontdarbi</t>
  </si>
  <si>
    <t>AVK daļa</t>
  </si>
  <si>
    <t>Tāme sastādīta  20__. gada tirgus cenās, pamatojoties uz AVK daļas rasējumiem</t>
  </si>
  <si>
    <t>Koplietošanas apkures tīkli</t>
  </si>
  <si>
    <t>Esošas apkures sistēmas demontāža</t>
  </si>
  <si>
    <t>Polipropilēna caurules PPR, DN65, montāža, stiprināšana pie sienas vai griestiem</t>
  </si>
  <si>
    <t>Polipropilēna caurules PPR, DN50, montāža, stiprināšana pie sienas vai griestiem</t>
  </si>
  <si>
    <t>Polipropilēna caurules PPR, DN40, montāža, stiprināšana pie sienas vai griestiem</t>
  </si>
  <si>
    <t>Polipropilēna caurules PPR, DN32, montāža, stiprināšana pie sienas vai griestiem</t>
  </si>
  <si>
    <t>Polipropilēna caurules PPR, DN25, montāža, stiprināšana pie sienas vai griestiem</t>
  </si>
  <si>
    <t>Polipropilēna caurules PPR, DN20, montāža, stiprināšana pie sienas vai griestiem</t>
  </si>
  <si>
    <t>Polipropilēna caurules PPR, DN15, montāža, stiprināšana pie sienas vai griestiem</t>
  </si>
  <si>
    <t>Cauruļvada Dn65 siltumizolācijas čaula, b=&gt;50 mm, l= 0.040 W/K×m², caurules siltumizolēšana</t>
  </si>
  <si>
    <t>Cauruļvada Dn50 siltumizolācijas čaula, b=&gt;50 mm, l= 0.040 W/K×m², caurules siltumizolēšana</t>
  </si>
  <si>
    <t>Cauruļvada Dn40 siltumizolācijas čaula, b=&gt;50 mm, l= 0.040 W/K×m², caurules siltumizolēšana</t>
  </si>
  <si>
    <t>Cauruļvada Dn32 siltumizolācijas čaula, b=&gt;50 mm, l= 0.040 W/K×m², caurules siltumizolēšana</t>
  </si>
  <si>
    <t>Cauruļvada Dn25 siltumizolācijas čaula, b=&gt;30 mm, l= 0.040 W/K×m², caurules siltumizolēšana</t>
  </si>
  <si>
    <t>Cauruļvada Dn20 siltumizolācijas čaula, b=&gt;30 mm, l= 0.040 W/K×m², caurules siltumizolēšana</t>
  </si>
  <si>
    <t>Cauruļvada Dn15 siltumizolācijas čaula, b=&gt;30 mm, l= 0.040 W/K×m², caurules siltumizolēšana</t>
  </si>
  <si>
    <t>Ventilis lodveida; t=110°C; P=8 bar; Dn65; uzstādīšana</t>
  </si>
  <si>
    <t>Ventilis lodveida; t=110°C; P=8 bar; Dn32; uzstādīšana</t>
  </si>
  <si>
    <t>Polipropilēna cauruļvadu diametru maiņa DN65→DN50, montāža</t>
  </si>
  <si>
    <t>Polipropilēna cauruļvadu diametru maiņa DN32→DN15, montāža</t>
  </si>
  <si>
    <t>Polipropilēna cauruļvadu diametru maiņa DN50→DN40, montāža</t>
  </si>
  <si>
    <t>Polipropilēna cauruļvadu diametru maiņa DN32→DN25, montāža</t>
  </si>
  <si>
    <t>Polipropilēna cauruļvadu diametru maiņa DN25→DN20, montāža</t>
  </si>
  <si>
    <t>Polipropilēna cauruļvadu trejgabali DN65, montāža</t>
  </si>
  <si>
    <t>Polipropilēna cauruļvadu trejgabali DN50, montāža</t>
  </si>
  <si>
    <t>Polipropilēna cauruļvadu trejgabali DN40, montāža</t>
  </si>
  <si>
    <t>Polipropilēna cauruļvadu trejgabali DN32, montāža</t>
  </si>
  <si>
    <t>Polipropilēna cauruļvadu trejgabali DN25, montāža</t>
  </si>
  <si>
    <t>Polipropilēna cauruļvadu trejgabali DN20, montāža</t>
  </si>
  <si>
    <t>Polipropilēna cauruļvadu DN32 pagrieziens 90°</t>
  </si>
  <si>
    <t>Polipropilēna cauruļvadu DN40 pagrieziens 90°</t>
  </si>
  <si>
    <t>Cauruļvadu slīdošie balsti ar pagarinājumiem un stiprinājumiem DN50</t>
  </si>
  <si>
    <t>Cauruļvadu slīdošie balsti ar pagarinājumiem un stiprinājumiem DN40</t>
  </si>
  <si>
    <t>Cauruļvadu slīdošie balsti ar pagarinājumiem un stiprinājumiem DN32</t>
  </si>
  <si>
    <t>Atgaisotājs automātisks, t=110°C, P=9 bar, uzstādīšana</t>
  </si>
  <si>
    <t>Cauruļvada DN40 ugunsdrošais šķērsojums, izbūve caur sienu/ griestiem, hermetizācija, apmetuma un krāsojuma atjaunošana</t>
  </si>
  <si>
    <t>Cauruļvada DN32 ugunsdrošais šķērsojums, izbūve caur sienu/ griestiem, hermetizācija, apmetuma un krāsojuma atjaunošana</t>
  </si>
  <si>
    <t>Cauruļvada DN25 ugunsdrošais šķērsojums, izbūve caur sienu/ griestiem, hermetizācija, apmetuma un krāsojuma atjaunošana</t>
  </si>
  <si>
    <t>Cauruļvada DN20 ugunsdrošais šķērsojums, izbūve caur sienu/ griestiem, hermetizācija, apmetuma un krāsojuma atjaunošana</t>
  </si>
  <si>
    <t>Metāla konstrukcijas cauruļvadu un iekārtu stiprināšanai</t>
  </si>
  <si>
    <t>Cauruļvadu un pievienojumu fasondetaļas un veidgabali</t>
  </si>
  <si>
    <t>Palīgmateriāli</t>
  </si>
  <si>
    <t>Ventilācijas sistēma</t>
  </si>
  <si>
    <t>Esošo ventilācijas kanālu (skursteņu, cuku) apskate, tīrīšana (t.sk. aizgruvumu) un remonts</t>
  </si>
  <si>
    <t>Vēdināšanas komplekts, montāža ārsienā</t>
  </si>
  <si>
    <t>Dzīvokļu siltuma uzskaites mezgls (pavisam uzstāda 77 dzīvokļos)</t>
  </si>
  <si>
    <t>Ultraskaņas siltuma skaitītājs Dn15 “Ultego III smart" firmas ISTA vai ekvivalents, ūdens caurplūde: Lmax=1,2 m³/st; Lopt=0,6 m³/st; Lmin=6 l/st; ūdens t° diapazons: 5–130°C; Precizitātes klase EN 1434; Spiediens 16 bar; t° sensori DIN IC 751 Pt 500 Ar divvirzienu optisko radio moduli “ISTA Optosonic U 3 radio net”; IP aizsardzības klase IP 54 (EN 60529); 868 MHz Jādarbojas sistēmā “ISTA Symphonic sensor net” un pieslēdzams pie datu pārraides ierīces “ISTA Memonic 3 radio net"</t>
  </si>
  <si>
    <t>Ventilis lodveida; t=110°C; P=8 bar; Dn15</t>
  </si>
  <si>
    <t>Netīrumu savācējs; t=110°C; P=8 bar; Dn15</t>
  </si>
  <si>
    <t>Palīgmateriāli cauruļvadu savienošanai</t>
  </si>
  <si>
    <t>Slēdzams metāla skapis 300×350×500 (siltuma skaitītāja uzstādīšanai)</t>
  </si>
  <si>
    <t>Apkures sistēmas ieregulēšana, pārbaude un nodošana ekspluatācijā</t>
  </si>
  <si>
    <t>Trīsistabu dzīvoklim Nr. 1; 5; 8; 11; 14</t>
  </si>
  <si>
    <t>Pavisam 5 šādi dzīvokļi</t>
  </si>
  <si>
    <t>Esošās apkures sistēmas demontāža</t>
  </si>
  <si>
    <t>Vara caurule apkurei, DN15, Ø18×1,2, montāža, stiprināšana pie sienas</t>
  </si>
  <si>
    <t>Vara caurules pagrieziens 90°, DN15, montāža</t>
  </si>
  <si>
    <t>Vara caurules trejgabals Dn15, montāža</t>
  </si>
  <si>
    <t>Ventilis lodveida; t=110°C; P=8 bar; Dn15; uzstādīšana</t>
  </si>
  <si>
    <t>Vara cauruļvada savienojošā mufe Dn 15</t>
  </si>
  <si>
    <t>Atgaisotājs</t>
  </si>
  <si>
    <t>Cauruļvada DN15 ugunsdrošais šķērsojums, izbūve caur sienu, hermetizācija, apmetuma un krāsojuma atjaunošana</t>
  </si>
  <si>
    <t>Vara cauruļvada krāsošana</t>
  </si>
  <si>
    <t>Trīsistabu dzīvoklim Nr. 15; 19; 22; 25; 28</t>
  </si>
  <si>
    <t>Divistabu dzīvoklim Nr. 2; 3; 6; 9; 12</t>
  </si>
  <si>
    <t>Divistabu dzīvoklim Nr. 16; 17; 20; 23; 26</t>
  </si>
  <si>
    <t>Divistabu dzīvoklim Nr. 29</t>
  </si>
  <si>
    <t>Pavisam 1 šāds dzīvoklis</t>
  </si>
  <si>
    <t>Vienistabas dzīvoklim Nr. 32</t>
  </si>
  <si>
    <t>Cauruļvada DN15 izolācija ar čaulu b=30mm</t>
  </si>
  <si>
    <t>Divistabu dzīvoklim Nr. 31; 34; 38; 42; 46</t>
  </si>
  <si>
    <t>Trīsistabu dzīvoklim Nr. 30; 33; 37; 41; 45</t>
  </si>
  <si>
    <t>Trīsistabu dzīvoklim Nr. 49; 53; 56; 59; 62; 63</t>
  </si>
  <si>
    <t>Pavisam 6 šādi dzīvokļi</t>
  </si>
  <si>
    <t>Divistabu dzīvoklim Nr. 50; 51; 54; 57; 60; 67; 70; 73; 76</t>
  </si>
  <si>
    <t>Pavisam 9 šādi dzīvokļi</t>
  </si>
  <si>
    <t>Divistabu dzīvoklim Nr. 66; 69; 72; 75</t>
  </si>
  <si>
    <t>Pavisam 4 šādi dzīvokļi</t>
  </si>
  <si>
    <t>Vienistabas dzīvoklim Nr. 52; 55; 58; 61</t>
  </si>
  <si>
    <t>Pavisam 4 šāds dzīvoklis</t>
  </si>
  <si>
    <t>Divistabu dzīvoklim Nr. 64; 65; 68; 71; 74</t>
  </si>
  <si>
    <t>Vienistabas dzīvoklim Nr. 64A</t>
  </si>
  <si>
    <t>Divistabu dzīvoklim Nr. 35; 39; 43; 47</t>
  </si>
  <si>
    <t>Trīsistabu dzīvoklim Nr. 36; 40; 44; 48</t>
  </si>
  <si>
    <t>Vienistabas dzīvoklim Nr. 4; 7; 10; 13; 18; 21; 24; 27</t>
  </si>
  <si>
    <t>Pavisam 8 šādi dzīvokļi</t>
  </si>
  <si>
    <t>kompl.</t>
  </si>
  <si>
    <t>kompl</t>
  </si>
  <si>
    <t>Karstā ūdensapgāde</t>
  </si>
  <si>
    <t>Tāme sastādīta  20__. gada tirgus cenās, pamatojoties uz UK daļas rasējumiem</t>
  </si>
  <si>
    <t>Ēkas karstā ūdensapgādes tīkli</t>
  </si>
  <si>
    <t>Demontējamas ūdensvada caurule (t.sk.- cauruļvadi,  stiprinājumi, izolācija) /apjomi doti attiecīgi izbūvējamiem apjomiem un var nesakrist ar reālo apjomu daudzumu/</t>
  </si>
  <si>
    <t>Jaunizbūvējamu ūdensvadu ievadu pievienošana pie esošajiem dzīvokļu ūdensapgādes tīkliem /precizēt izbūves gaitā/</t>
  </si>
  <si>
    <t>PPR caurules un veidgabali no polipropilēna random kopolimēra paredzēta karstā ūdens (līdz +60°C) apgādei, PN21</t>
  </si>
  <si>
    <t>Cauruļvadu stiprinājumi ar izolāciju cauruļvadu nostiprināšanai</t>
  </si>
  <si>
    <t xml:space="preserve">Iesitamais enkurs stiprinājumiem </t>
  </si>
  <si>
    <t>Vītņstienis cauruļvadu stiprinājumiem</t>
  </si>
  <si>
    <t>Tērauda aizsargcaurule</t>
  </si>
  <si>
    <t>PPR ventilis karstajam ūdenim</t>
  </si>
  <si>
    <t>PPR trejgabals ar iekšējo vītni tukšošanas krānu pievienošanai</t>
  </si>
  <si>
    <t>PPR pāreja ar iekšējo vītni tukšošanas krānu pievienošanai</t>
  </si>
  <si>
    <t>Lodveida ventilis - tukšošanas krāns</t>
  </si>
  <si>
    <t>PPR savienojums ar ārējo vītni termostatiskā vārsta pievienošanai caurulei</t>
  </si>
  <si>
    <t>Automātiskais atgaisotājs</t>
  </si>
  <si>
    <t>Projektēto ūdensvadu pieslēgšana pie siltummezgla</t>
  </si>
  <si>
    <t>Izbūvētās ūdensvada sistēmas pārbaude un nodošana</t>
  </si>
  <si>
    <t>Dzīvokļu karstā ūdens patēriņa uzskaites mezgli  - Mezgls "D"</t>
  </si>
  <si>
    <t>PPR pāreja ar iekšējo vītni</t>
  </si>
  <si>
    <t>Lodveida ventilis ar tauriņu</t>
  </si>
  <si>
    <t>Vienvirziena vārsts</t>
  </si>
  <si>
    <t>Rupjais netīrumu savācējs</t>
  </si>
  <si>
    <t>Pārseguma šķērsošana ar PPR cauruli  - Mezgls "F"</t>
  </si>
  <si>
    <t>Komunikāciju šahtas vāku un apšuvumu atjaunošana un izveidošana</t>
  </si>
  <si>
    <t>Komunikāciju šahtas priekšējā paneļa un cauruļvadu apšuvuma demontāža</t>
  </si>
  <si>
    <t>Komunikāciju šahtas priekšējā paneļa izbūve no dubulta pastiprinātas stiprības ģipškartona profilu konstrukcijā ar špaktelēšanu</t>
  </si>
  <si>
    <t xml:space="preserve">Metāla revīzijas lūka kanalizācijas revīzijas apkalpošanai </t>
  </si>
  <si>
    <t>Dn16÷50</t>
  </si>
  <si>
    <t>precizēt</t>
  </si>
  <si>
    <t>Ø50×8,3mm</t>
  </si>
  <si>
    <t>Ø40×6,7mm</t>
  </si>
  <si>
    <t>Ø32×5,4mm</t>
  </si>
  <si>
    <t>Ø25×4,2mm</t>
  </si>
  <si>
    <t>Ø20×3,4mm</t>
  </si>
  <si>
    <t>Ø16×2,7mm</t>
  </si>
  <si>
    <t>Dn54×30mm</t>
  </si>
  <si>
    <t>Dn22×30mm</t>
  </si>
  <si>
    <t>Dn18×30mm</t>
  </si>
  <si>
    <t>Dn 50</t>
  </si>
  <si>
    <t>Dn 40</t>
  </si>
  <si>
    <t>Dn 32</t>
  </si>
  <si>
    <t>Dn 25</t>
  </si>
  <si>
    <t>Dn 20</t>
  </si>
  <si>
    <t>Dn 16</t>
  </si>
  <si>
    <t>M6</t>
  </si>
  <si>
    <t>Dn 100</t>
  </si>
  <si>
    <t>D50</t>
  </si>
  <si>
    <t>D40</t>
  </si>
  <si>
    <t>D32</t>
  </si>
  <si>
    <t>D25</t>
  </si>
  <si>
    <t>D16</t>
  </si>
  <si>
    <t>D32 × ½" × D32</t>
  </si>
  <si>
    <t>D25 × ½" × D25</t>
  </si>
  <si>
    <t>D16 × ½" × D16</t>
  </si>
  <si>
    <t>D32 &gt; 1"</t>
  </si>
  <si>
    <t>1"</t>
  </si>
  <si>
    <t>½"</t>
  </si>
  <si>
    <t>līdz 50 mm</t>
  </si>
  <si>
    <t>Ø25 &gt; ½"</t>
  </si>
  <si>
    <t>Ø16 &gt; ½"</t>
  </si>
  <si>
    <t>½", Qn=1,5m³/h</t>
  </si>
  <si>
    <t xml:space="preserve">Ø25 &gt; ½" </t>
  </si>
  <si>
    <t xml:space="preserve">Ø20 &gt; ½" </t>
  </si>
  <si>
    <t>100×300mm</t>
  </si>
  <si>
    <t>30kg</t>
  </si>
  <si>
    <t>200×200mm</t>
  </si>
  <si>
    <t>gab.</t>
  </si>
  <si>
    <t>maisi</t>
  </si>
  <si>
    <t>Ēkas aukstā ūdensapgādes tīkli</t>
  </si>
  <si>
    <t>Jaunizbūvējamā aukstā ūdensvada pievienošanās pie esošā ūdensvada ievada</t>
  </si>
  <si>
    <t>PPR caurules un veidgabali no polipropilēna random kopolimēra paredzēta aukstā ūdens  apgādei, PN10</t>
  </si>
  <si>
    <t>PPR ventilis aukstajam ūdenim</t>
  </si>
  <si>
    <t>Dzīvokļu aukstā ūdens patēriņa uzskaites mezgli  - Mezgls "D"</t>
  </si>
  <si>
    <t>Pārseguma šķērsošana ar PPR cauruli - Mezgls "F"</t>
  </si>
  <si>
    <t>Dn20÷50</t>
  </si>
  <si>
    <t>Ø63×5,8mm</t>
  </si>
  <si>
    <t>Ø50×4,6mm</t>
  </si>
  <si>
    <t>Ø40×3,7mm</t>
  </si>
  <si>
    <t>Ø32×2,9mm</t>
  </si>
  <si>
    <t>Ø25×2,3mm</t>
  </si>
  <si>
    <t>Ø20×2,3mm</t>
  </si>
  <si>
    <t>Dn64×9mm</t>
  </si>
  <si>
    <t>Dn54×9mm</t>
  </si>
  <si>
    <t>Dn28×9mm</t>
  </si>
  <si>
    <t>Dn22×9mm</t>
  </si>
  <si>
    <t>Dn 65</t>
  </si>
  <si>
    <t xml:space="preserve">D25  </t>
  </si>
  <si>
    <t>D20</t>
  </si>
  <si>
    <t>D20 × ½" × D20</t>
  </si>
  <si>
    <t>100×200mm</t>
  </si>
  <si>
    <t>Aukstā ūdensapgāde</t>
  </si>
  <si>
    <t>Iekšējā sadzīves kanalizācija</t>
  </si>
  <si>
    <t>Demontējamā kanalizācija (t.sk.- cauruļvadi,  stiprinājumi) /apjomi doti attiecīgi izbūvējamiem apjomiem un var nesakrist ar reālo apjomu daudzumu/</t>
  </si>
  <si>
    <t>Iekšdarbu kanalizācijas caurule</t>
  </si>
  <si>
    <t>Pretkondensāta izolācijas čaula bēniņstāvā - kaučuka izolācijas čaulām, Siltumvadības koeficients λ pie +40°С = 0,040 W/mK; difūzijas tvaika pretestība pēc DIN 52516 μ≥ 7 000</t>
  </si>
  <si>
    <t>Kanalizācijas sistēmas iekšdarbu trejgabals</t>
  </si>
  <si>
    <t>Kanalizācijas sistēmas iekšdarbu līkums</t>
  </si>
  <si>
    <t>Kanalizācijas sistēmas iekšdarbu revīzija</t>
  </si>
  <si>
    <t>Aizbāznis ar uzskrūvējamu vāku</t>
  </si>
  <si>
    <t>Iesitamais enkurs stiprinājumiem</t>
  </si>
  <si>
    <t>Dzīvokļu kanalizācijas tīklu pievienojums pie jaunizbūvētā stāvvada</t>
  </si>
  <si>
    <t>Ugundrošās manžetes uzstādīšana - Mezgls "G"</t>
  </si>
  <si>
    <t>Ugundrošā manžetes kanalizācijas caurulei pirms pārseguma šķērsošanas
Ø110 caurulei no viena komplekta iznāk 5 manžetes;
Ø75 caurulei no viena komplekta iznāk 6 manžetes;</t>
  </si>
  <si>
    <t>Dn100</t>
  </si>
  <si>
    <t>Ø168×4,5mm</t>
  </si>
  <si>
    <t>Ø110, SN4</t>
  </si>
  <si>
    <t>Ø75, SN4</t>
  </si>
  <si>
    <t>Dn114×9mm</t>
  </si>
  <si>
    <t>Ø110-45°</t>
  </si>
  <si>
    <t>Ø110-88°</t>
  </si>
  <si>
    <t>Ø110/50-88°</t>
  </si>
  <si>
    <t>Ø75/50-88°</t>
  </si>
  <si>
    <t>Ø75-45°</t>
  </si>
  <si>
    <t>Ø110</t>
  </si>
  <si>
    <t>Ø75</t>
  </si>
  <si>
    <t>Dn 110</t>
  </si>
  <si>
    <t>Dn 75</t>
  </si>
  <si>
    <t>d100  &gt; Ø110</t>
  </si>
  <si>
    <t>d50 &gt; Ø50</t>
  </si>
  <si>
    <t>Ø110,
vietas 102</t>
  </si>
  <si>
    <t>Ø75, vietas 60</t>
  </si>
  <si>
    <t>Sadzīves kanalizācija</t>
  </si>
  <si>
    <t>Iekšējā lietus kanalizācija</t>
  </si>
  <si>
    <t>PVC kanalizācijas caurule</t>
  </si>
  <si>
    <t>Pretkondensāta izolācijas čaula  beniņstāvā - kaučuka izolācijas čaulām, Siltumvadības koeficients λ pie +40°С = 0,040 W/mK; difūzijas tvaika pretestība pēc DIN 52516 μ≥ 7 000</t>
  </si>
  <si>
    <t>Kanalizācijas sistēmas trejgabals</t>
  </si>
  <si>
    <t>Kanalizācijas sistēmas līkums</t>
  </si>
  <si>
    <t>Kanalizācijas sistēmas revīzija</t>
  </si>
  <si>
    <t>Kanalizācijas sistēmas aizbāznis</t>
  </si>
  <si>
    <t>Ugundrošā manžetes kanalizācijas caurulei pirms pārseguma šķērsošanas</t>
  </si>
  <si>
    <t>Komunikāciju šahtas vāku atjaunošana</t>
  </si>
  <si>
    <t>Komunikāciju šahtas priekšējā paneļa demontāža</t>
  </si>
  <si>
    <t>Ø110, T8</t>
  </si>
  <si>
    <t>Ø110,vietas 12</t>
  </si>
  <si>
    <t>300×2500mm</t>
  </si>
  <si>
    <t>Lietus kanalizācija</t>
  </si>
  <si>
    <t>Materiāli</t>
  </si>
  <si>
    <t>Pasīvs zibens uztvērēja stienis, Al, ø 16 mm, l-1,50 m,</t>
  </si>
  <si>
    <t>Adapters uztvērēja stiprināšanai uz jumta</t>
  </si>
  <si>
    <t>Kronšteins uztvērēja stāvokļa korekcijai</t>
  </si>
  <si>
    <t xml:space="preserve">Stieple cinkota tērauda ø 8 mm, sieta montāžai </t>
  </si>
  <si>
    <t>Stieple alumīnija, Al ø 10 mm,</t>
  </si>
  <si>
    <t>Speciāla, izolācijas caurule, Dn 12mm, PVC, 100 kV, l-3,0m</t>
  </si>
  <si>
    <t xml:space="preserve">Speciālās, izolācijas caurules savienojums, Dn 12mm, PVC, </t>
  </si>
  <si>
    <t>Uztvērēja stieples kronšteins (jumts), .ø8÷10mm</t>
  </si>
  <si>
    <t>Novadītāja stieples kronšteins (sienas), .ø8÷10mm</t>
  </si>
  <si>
    <t>Izolācijas caurules kronšteins (sienas), .ø14÷20mm</t>
  </si>
  <si>
    <t>Stieples ø 8mm montāžas kronšteins, izolējošs, 500mm.</t>
  </si>
  <si>
    <t xml:space="preserve">Savienojums universāls, </t>
  </si>
  <si>
    <t xml:space="preserve"> Kontūra mērklemmes kaste 165×115×71mm, vai nosegvāks 305×330 mm ar montāžas rāmi</t>
  </si>
  <si>
    <t xml:space="preserve"> Kontūra mērklemme, mērklemmes kastē</t>
  </si>
  <si>
    <t xml:space="preserve"> Adapters kontūra mērklemmei</t>
  </si>
  <si>
    <t xml:space="preserve">Zemējuma ievads, tērauda cinkots, ø 16 mm, l- 1,50 m, </t>
  </si>
  <si>
    <t xml:space="preserve">Zemējuma lenta, tērauda cinkota, 30×3,5 mm, </t>
  </si>
  <si>
    <t xml:space="preserve"> Zemēšanas elektrods ø 20 mm, l-1,5 m, cinkots </t>
  </si>
  <si>
    <t xml:space="preserve"> Elektrodu spice</t>
  </si>
  <si>
    <t xml:space="preserve"> Elektrodu uzmava, M 20</t>
  </si>
  <si>
    <t xml:space="preserve"> Elektrodu pievienojuma klemme</t>
  </si>
  <si>
    <t>Barjeras kronšteins</t>
  </si>
  <si>
    <t xml:space="preserve"> Pretkorozijas mastika</t>
  </si>
  <si>
    <t>iepakoj.</t>
  </si>
  <si>
    <t xml:space="preserve"> Dalīta caurule kabeļu aizsardzībai, D 110 mm, l- 2,0 m.</t>
  </si>
  <si>
    <t>Darbi</t>
  </si>
  <si>
    <t>Pasīvā zibens uztvērēja uzstādīšana</t>
  </si>
  <si>
    <t xml:space="preserve">Zibens uztvērēja sieta montāža </t>
  </si>
  <si>
    <t>Novadītāja stieples montāža zem siltinājuma</t>
  </si>
  <si>
    <t>Novadītāja stieples montāža aizsargcaurulē</t>
  </si>
  <si>
    <t>Novadītāja aizsargcaurules montāža zem siltinājuma</t>
  </si>
  <si>
    <t xml:space="preserve"> Kontūra mērklemmes kastes 165×115×71mm, vai nosegvāka 305×330 mm ar montāžas rāmi, montāža siltinājumā</t>
  </si>
  <si>
    <t>Zemējuma ievada montāža</t>
  </si>
  <si>
    <t>Zemējuma lenta, zemē ~ 0,8 m dziļumā.</t>
  </si>
  <si>
    <t xml:space="preserve"> Zemēšanas elektrods ø 20 mm, l-1,5 m, iedzīšana</t>
  </si>
  <si>
    <t>Esošo komunikāciju apsekošana</t>
  </si>
  <si>
    <t>Tranšejas rakšana un aizbēršana zemējuma kontūram</t>
  </si>
  <si>
    <t xml:space="preserve"> Zemējuma kontūra ierīkošana, mērījumi</t>
  </si>
  <si>
    <t>Grunts blietēšana, virskārtas atjaunošana</t>
  </si>
  <si>
    <t>Sistēmas montāža, palaišana</t>
  </si>
  <si>
    <t>Sistēmas nodošana ekspluatācijā</t>
  </si>
  <si>
    <t>Zibens aizsardzība</t>
  </si>
  <si>
    <t>Tāme sastādīta  20__. gada tirgus cenās, pamatojoties uz ELT daļas rasējumiem</t>
  </si>
  <si>
    <t>Piezīme:</t>
  </si>
  <si>
    <t xml:space="preserve">• Siltināšanas un apmešanas darbi veicami saskaņā ar ETAG 004 „Eiropas tehniskā apstiprinājuma pamatnostādne ārējās siltumizolācijas sistēmām un apmetumam” </t>
  </si>
  <si>
    <t>• Visiem būvmateriāliem jābūt marķētiem ar CE zīmi.</t>
  </si>
  <si>
    <t>Dībeli virsmas klasifikācija ETA A,B,C,D,E, galvas Ø60, nagla tērauda Ø8-10, Punkta siltumatdeves koeficients 0,002 W/K, min iestrādes dziļums &gt;35mm, sekojošā garumā:</t>
  </si>
  <si>
    <t>*dībeļota tiek virszemes daļa 175mm</t>
  </si>
  <si>
    <t>Durvju un logu aiļu apdare ar akmensvates plātnēm b=30mm,platums~ 0,25m*</t>
  </si>
  <si>
    <t>Dībeli virsmas klasifikācija ETA A,B,C,D,E, galvas Ø60, nagla tērauda Ø8-10, Punkta siltumatdeves koeficients 0,002 W/K, min iestrādes dziļums &gt;25mm, 75mm</t>
  </si>
  <si>
    <t>špaktele</t>
  </si>
  <si>
    <t>mitrumizturīgā ģipškartona plātne</t>
  </si>
  <si>
    <t>stūra profils</t>
  </si>
  <si>
    <t>Siltumizolācija</t>
  </si>
  <si>
    <t>Smilšpapīrs</t>
  </si>
  <si>
    <t>Ruberoīda ielāpu noņemšana no jumta augšējās virsmas, precizēt pēc vietas</t>
  </si>
  <si>
    <t>Jumta virsmas mazgāšana ar ūdens strūklu zem spiediena</t>
  </si>
  <si>
    <t>Lodžijas paneļu priekšmalas siltinājums akmens vate, b=50, jolsas B=800*, apdare S4 AR rasēj.</t>
  </si>
  <si>
    <t xml:space="preserve">   * ārsienas siltinājums gar jumtiņiem akmens vate, b=30, h=300</t>
  </si>
  <si>
    <t xml:space="preserve">   * stūra elements 150x150, akmens vate</t>
  </si>
  <si>
    <t xml:space="preserve">  * grunts atpakaļatbēršana ar blietēšanu pēc pamatu siltināšanas</t>
  </si>
  <si>
    <t xml:space="preserve">  * vieglbetona bloku mūris, b=250, l=3.04 m; H=1.8* m (ieeja 1.2. pret logu ārsienā)</t>
  </si>
  <si>
    <t xml:space="preserve">  * ieejas 1.2 pret logu vērstās sienas augšvirsmas slīpināš.ar cementa javu, b=10÷30, uz ārmalu</t>
  </si>
  <si>
    <t>Ārsienas siltinājums, akmens vate, b=120, enkurots pie ārsienas gar jumtiņu,  h=150</t>
  </si>
  <si>
    <t xml:space="preserve">   * pretvēja akmens vate, b=30, g=0.033 W/mK;  0,168 m³ uz lodž.</t>
  </si>
  <si>
    <t xml:space="preserve">   * akmens vate, b=120,  g=0.036 W/mK; 0,674 m³ uz lodžiju</t>
  </si>
  <si>
    <t xml:space="preserve">   * pretvēja akmens vate, b=30, g=0.033 W/mK; 0,082 m³ uz lodž.</t>
  </si>
  <si>
    <t xml:space="preserve">   * akmens vate, b=120,  g=0.036 W/mK; 0,328 m³ uz lodžiju</t>
  </si>
  <si>
    <t>Automātiskais balansējošais vārsts,  Dn25; t=110°C; P=8 bar, uzstādīšana, ieregulēšana</t>
  </si>
  <si>
    <t>Automātiskais balansējošais vārsts Dn25; t=110°C; P=8 bar, uzstādīšana, ieregulēšana</t>
  </si>
  <si>
    <t xml:space="preserve">Balansējošais vārsts Dn15; uzstādīšana, ieregulēšana </t>
  </si>
  <si>
    <t>Termoregulators (vārsts) Dn 15 ar termostatisko sensoru, t=120°C, P=10 bar, DP=0.6 bar</t>
  </si>
  <si>
    <t>Sildķermeņa pievienojuma krāns komplektā ar tukšošanas krānu  t=110°C; P=8 bar; Dn15</t>
  </si>
  <si>
    <t>Kanalizācijas vakuumvārsts</t>
  </si>
  <si>
    <t xml:space="preserve"> Šķērsojums gar citām inženierkomunikācijām.</t>
  </si>
  <si>
    <r>
      <t>Beramās akmens vates ieklāšana, b=350 mm, pēc sablīvēšanās,</t>
    </r>
    <r>
      <rPr>
        <sz val="8"/>
        <rFont val="Symbol"/>
        <family val="1"/>
        <charset val="2"/>
      </rPr>
      <t xml:space="preserve"> l</t>
    </r>
    <r>
      <rPr>
        <sz val="8"/>
        <rFont val="Arial"/>
        <family val="2"/>
        <charset val="186"/>
      </rPr>
      <t>=0,041 W/mK</t>
    </r>
  </si>
  <si>
    <t>Dvieļu žāvētāja pieslēgums  - Mezgls "E"</t>
  </si>
  <si>
    <t>PPR pāreja ar ārējo vītni</t>
  </si>
  <si>
    <t>Alumīnija konstrukcijas ārdurvis ar siltinājumu, rokturi, eņģēm, ar pašaizvēršanās mehānismu, speciālām  blīvgumijām un piedurlīstēm, vienpuktu slēdzeni un mehānisko koda atslēgu, ar stiklojumu 0,8x0,2. Siltuma caurlaidības koef. Uw: 1,6w/m²xK
tonis: skat krāsu pasē. Marka D1*; 1000×2200(h)mm</t>
  </si>
  <si>
    <t>Alumīnija konstrukcijas pusotrviru ārdurvis ar siltinājumu, rokturi, eņģēm, ar pašaizvēršanās mehānismu, speciālām  blīvgumijām un piedurlīstēm, vienpuktu slēdzeni un mehānisko koda atslēgu, ar stiklojumu 0,8x0,2, neveramu pildiņu Siltuma caurlaidības koef. Uw: 1,6w/m²xK, tonis: skat krāsu pasē. Marka D1; 1500×2120(h)mm</t>
  </si>
  <si>
    <t>Projektētas cinkotas tērauda (ar karsto cinkošanu)  ārdurvis ar siltinājumu, rokturi, vēdināšanas žalūziju durvju augšējā daļā, eņģēm, ar  speciālām  blīvgumijām un piedurlīstēm. Tonis: skatīt krāsu pasē. Marka D2; 1220×2000(h)mm</t>
  </si>
  <si>
    <t>Ieejas mezglā, ass "3"
PVC durvis, krāsa - balta; Dziļums: 70 mm (pēc izvēles 80 mm rāmja konstrukcija) / centra zīmogs.  Siltuma caurlaidības koef.:  Uf  1,1 W / m² K, Uw 1,1 W / m² K. Marka: D3; 770×2300(h)mm</t>
  </si>
  <si>
    <t>Pagraba durvis starp asīm "3-4"
Projektētas cinkotas tērauda (ar karsto cinkošanu)  ārdurvis ar siltinājumu, rokturi, vēdināšanas žalūziju durvju augšējā daļā, eņģēm, ar  speciālām  blīvgumijām un piedurlīstēm. Tonis: skatīt krāsu pasē. Marka: D4; 900×1840(h)mm</t>
  </si>
  <si>
    <t>Pagraba durvis starp asīm "7-8", "8-9", "J-K", "M-N". Cinkotas krāsotas metāla durvis ar ugunsizturību EI30, automātisko pašaizvēršanās mehānismu. Ugunsdrošo durvju vienpunkta slēdzene un viras izgatavo no materiāla, kas nodrošina ugunsizturīgām konstrukcijām izvirzīto prasību minimālāko pakāpi. Nepieciešamo hermētiskumu nodrošina speciālas ugunsizturīgas blīvgumijas, kas izvietotas pa durvju kārbas perimetru. Rāmja siltumcaurlaidības koef.:1.6w/m²*K. Marka: D5; 900×1840(h)mm</t>
  </si>
  <si>
    <t>Durvis atkritumu telpai. Cinkotas krāsotas metāla durvis ar ugunsizturību EI30, automātisko pašaizvēršanās mehānismu. Ugunsdrošo durvju vienpunkta slēdzene un viras izgatavo no materiāla, kas nodrošina ugunsizturīgām konstrukcijām izvirzīto prasību minimālāko pakāpi. Nepieciešamo hermētiskumu nodrošina speciālas ugunsizturīgas blīvgumijas, kas izvietotas pa durvju kārbas perimetru. Rāmja siltumcaurlaidības koef.:1.6w/m²*K. Marka: D6; 900×2000(h)mm</t>
  </si>
  <si>
    <t>Durvis bēniņiem. Cinkotas krāsotas metāla durvis ar ugunsizturību EI30, automātisko pašaizvēršanās mehānismu. Ugunsdrošo durvju vienpunkta slēdzene un viras izgatavo no materiāla, kas nodrošina ugunsizturīgām konstrukcijām izvirzīto prasību minimālāko pakāpi. Nepieciešamo hermētiskumu nodrošina speciālas ugunsizturīgas blīvgumijas, kas izvietotas pa durvju kārbas perimetru. Rāmja siltumcaurlaidības koef.:1.6w/m²*K. Marka: D7; 900×1800(h)mm</t>
  </si>
  <si>
    <t>PVC logu montāža  L1.1  (b×h=1,40 ×1,43m)</t>
  </si>
  <si>
    <t>PVC logu montāža  L2.1   (b×h=1,1 ×1,43m)</t>
  </si>
  <si>
    <t>PVC logu montāža  L3.1  (b×h=2,37 ×1,43m)</t>
  </si>
  <si>
    <t>PVC logu montāža  L3.2 (b×h=2,37×1,43m)</t>
  </si>
  <si>
    <t>PVC logu montāža  L4.1  (b×h=2,88 ×0,75 m)</t>
  </si>
  <si>
    <t>PVC logu montāža  L4.2  (b×h=3,04 ×0,75 m)</t>
  </si>
  <si>
    <t>PVC logu montāža  L6  (b×h=1,138 ×0,6 m)</t>
  </si>
  <si>
    <t>Logs L5, PVC rāmis ar stikla paketi; rāmja krāsa - balta; daļa -  metāla žalūzija - regulējama, verama</t>
  </si>
  <si>
    <t>Ventilācijas atvērumu uzveidošana virtuves telpās ventilācijas vārstu  (skat AR-7) "R1" un "R5" montēšanai</t>
  </si>
  <si>
    <t>Lodžiju PVC stiklojums ST1, 6-daļīgs, 1480×6240*, ar divām veramām daļām</t>
  </si>
  <si>
    <t>Lodžiju PVC stiklojums ST4, 6-daļīgs, 1480×6080*, ar divām veramām daļām</t>
  </si>
  <si>
    <t>Lodžiju PVC stiklojums ST2, 3-daļīgs, 1480×2880*, ar vienu veramu daļu</t>
  </si>
  <si>
    <t>Lodžiju PVC stiklojums ST3, 3-daļīgs, 1480×3040*, ar vienu veramu daļu</t>
  </si>
  <si>
    <t>S1, S7</t>
  </si>
  <si>
    <t>1. meh. klases apmetuma izveidošana: 2 kārtas armējošās javas un armējošā stikla šķiedras sieta uzklāšana, zemapmetuma grunts uzklāšana, dekoratīvā gatavā silikona apmetuma ar tonējumu uznešana. Siltinājuma mezgli S2 (virszemes daļa), S3 (virszemes daļa), S4</t>
  </si>
  <si>
    <t>2. meh. klases apmetuma izveidošana: 1 kārta armējošās javas un armējošā stikla šķiedras sieta uzklāšana, zemapmetuma grunts uzklāšana, dekoratīvā gatavā silikona apmetuma ar tonējumu uznešana. Siltinājuma mezgli : S1, S2, S5, S8, S10, P4 un lodžiju margu paneļi</t>
  </si>
  <si>
    <t>S2</t>
  </si>
  <si>
    <t>Gaismas akas cokola daļā demontāža (9 gb.):</t>
  </si>
  <si>
    <t>Ratiņu telpu apkure</t>
  </si>
  <si>
    <t>kmpl</t>
  </si>
  <si>
    <t>Tērauda radiatori firmas "Purmo" PC 22 vai ekvivalents; h=400mm; N=461W; l=600; t 70/50/12°C; komplektā ar atgaisotāju un uzstādīšanas mezglu</t>
  </si>
  <si>
    <t>Termoregulators (vārsts) Dn 15 firmas "Danfoss" RA-N-15 ar termostatisko sensoru RAS-C 5023 vai ekvivalents, t=120°C, P=10 bar, DP=0.6 bar</t>
  </si>
  <si>
    <t>Sildķermeņa pievienojuma krāns firmas Danfoss, RLV-S komplektā ar tukšošanas krānu  t=110°C; P=8 bar; Dn15</t>
  </si>
  <si>
    <t>Polipropilēna caurules, DN15, montāža, stiprināšana pie sienas</t>
  </si>
  <si>
    <t>Polipropilēna caurules pagrieziens 90°, DN15, montāža</t>
  </si>
  <si>
    <t>Dažādi palīgmateriāli montāžai</t>
  </si>
  <si>
    <t xml:space="preserve">Apmetuma sistēma virs siltinājuma (AS-2), b= 7mm; Grunts; Siltinājums - akmensvate λ=0,036W/m²K, b=100mm; Līmjava; Grunts; Esošā siena - vieglbetona panelis, b=250/410mm </t>
  </si>
  <si>
    <t>Logu vārstu montēšana esošos un jaunajos veramajos PVC logu rāmjos (dzīvojamās telpās) un lodžijās l=400*mm. 83gab paredzēti dzīvojamo telpu logos aiz lodžiju stiklojuma; 4gb- 1.stāva palīgtelpu logos(virs pagraba ieejas, aiz projektētās zienas); 39gb - logos L1.1; 10gb - dzīvojamo telpu logos L2.1; 19gb - logos L3.1; 14gb - logos L3.2; 78gb - lodžiju stiklojumu ST1 veramās daļās; 21gb - lodžiju stiklojuma ST2 veramā daļā; 12gb -  lodžiju stiklojumu ST3 veramā daļā; 8gb -  lodžiju stiklojuma ST4 veramās daļās</t>
  </si>
  <si>
    <r>
      <t xml:space="preserve">Cauruļvada DN15 siltumizolācijas čaula, b=&gt;30 mm, </t>
    </r>
    <r>
      <rPr>
        <sz val="9"/>
        <rFont val="Symbol"/>
        <family val="1"/>
        <charset val="2"/>
      </rPr>
      <t>l</t>
    </r>
    <r>
      <rPr>
        <sz val="9"/>
        <rFont val="Arial"/>
        <family val="2"/>
        <charset val="186"/>
      </rPr>
      <t>= 0.040 W/K×m², caurules siltumizolēšana</t>
    </r>
  </si>
  <si>
    <t>Dn42×30mm</t>
  </si>
  <si>
    <t>Dn35×30mm</t>
  </si>
  <si>
    <t>Dn28×30mm</t>
  </si>
  <si>
    <t>Dn42×9mm</t>
  </si>
  <si>
    <t>Dn35×9mm</t>
  </si>
  <si>
    <t>Ievērībai!</t>
  </si>
  <si>
    <t>Pretendents ir tiesīgs izmantot tikai Pasūtītāja pievienoto būvizmaksu noteikšanas tāmes veidni.</t>
  </si>
  <si>
    <t xml:space="preserve">Apmetums un ūdensemulsijas krāsa; Gruntējums; Līmjava; Siltinājums - putupolistirols λ=0,034 W/mK, b=30mm; Līmjava; Gruntējums; Esoša betona paneļu siena </t>
  </si>
  <si>
    <t xml:space="preserve">Atjaunotā betona kārta, b=40mm; Esošais dz-betona pārsegums, b=220mm; Līmjava; Siltinājums akmens vate λ=0,036W/mK, b=150mm; Līmjava uz stiklšķiedras sieta, b=10mm; Ārējā apdare (krāsots struktūrapmetums )  </t>
  </si>
  <si>
    <t xml:space="preserve">Apmetuma sistēma virs siltinājuma (AS-1), b=7mm; Grunts; Putupolistirola plāksne, λ=0,034W/m²K), λ=0,034W/m²K   b=50mm ; Līmjava; Vertikālā hidroizolācija; Grunts; Esošā  betona bloku siena, b=250mm   </t>
  </si>
  <si>
    <t>Apmetuma sistēma virs siltinājuma, b=7mm  (AS-1 vai AS-2) (lodžiju paneļu galiem- skārda iesegums); Siltinājums - poliuretāna materiāls (λ=0,031W/mK), b=50mm; Līmjava; Gruntējums; Esoša betona bloka siena/pamatu panelis, b=160/250*mm</t>
  </si>
  <si>
    <t xml:space="preserve">Apmetuma sistēma virs siltinājuma (AS-2); Siltinājums - putupolistirola plāksne, λ=0,031* W/mK, b=30mm; Līmjava; Vertikālā hidroizolācija; Grunts; Esoša dz-betona starpsiena, b=160mm; Grunts; Vertikālā hidroizolācija; Līmjava; Siltinājums -putupolistirola plāksne λ=0,031 W/mK b=30mm 
Apmetuma sistēma virs siltinājuma (AS-1)  </t>
  </si>
  <si>
    <t>Apmetuma sistēma virs siltinājuma (AS-2), b= 7mm; Grunts; Siltinājums - akmensvate λ=0,036W/m²K, b=150mm; Līmjava; Grunts; Esošā siena - vieglbetona panelis, b=250/410mm/projektētā siena - vieglbetona bloku mūris, 200mm. Apjomā iekļauti siltinājuma mezgli S1 un S7</t>
  </si>
  <si>
    <t>PVC loga  bloks ar  stikla paketi krāsa - balta; Stikla paketes 3k4+4OTS3+Argons termix; Rāmis Dziļums: 80 mm; Siltuma caurlaidības koef.: kopējais Uw=&lt;1,1 W / m² K. Logu vēja noturības klase- ne zemāka par C2 (pēc LVS EN 12210); Logu gaisa curlaidības klase - ne zemāka par 3 (pēc LVS EN 12207) ūdensnecaurlaidības kalse -  8A  (pēc LVS EN 12208)</t>
  </si>
  <si>
    <t xml:space="preserve">Apmetuma sistēma virs siltinājuma (AS-1), b=7mm; Grunts; putupolistirola plāksne; λ=0,031 W/mK, b=100mm, Līmjava; Vertikālā hidroizolācija; Grunts; Esošā   siena -ribotais panelis, b=350mm    </t>
  </si>
  <si>
    <t>Esošs grīdas sastāvs, b=80mm; Esošais dz-betona pārsegums, b=220mm (vertikālām plaknēm gaisa šķirkārta+120mm silikātķieģeļu mūris); Līmjava; Akmensvates lamele 0,037 W/m²K, b=150mm</t>
  </si>
  <si>
    <r>
      <t xml:space="preserve">Bēniņos izvirzīto kāpņu telpu pārsegumu siltināšana pēc šķēluma P5 (skat.AR); 10 m² uz 1 kāpņu telpu, akmens vate, </t>
    </r>
    <r>
      <rPr>
        <sz val="8"/>
        <rFont val="Symbol"/>
        <family val="1"/>
        <charset val="2"/>
      </rPr>
      <t>l</t>
    </r>
    <r>
      <rPr>
        <sz val="8"/>
        <rFont val="Arial"/>
        <family val="2"/>
        <charset val="186"/>
      </rPr>
      <t>=0,036 W/mK, b=350mm</t>
    </r>
  </si>
  <si>
    <r>
      <t xml:space="preserve">Bēniņos izvirzīto kāpņu telpu sienu siltināšana pēc šķēluma S9 (skat.AR); h=1,2*m; 16,7m²  uz 1 k.telpu, akmens vate, </t>
    </r>
    <r>
      <rPr>
        <sz val="8"/>
        <rFont val="Symbol"/>
        <family val="1"/>
        <charset val="2"/>
      </rPr>
      <t>l</t>
    </r>
    <r>
      <rPr>
        <sz val="8"/>
        <rFont val="Arial"/>
        <family val="2"/>
        <charset val="186"/>
      </rPr>
      <t>=0,036 W/mK, b=150 mm</t>
    </r>
  </si>
  <si>
    <t>Demontējamas ūdensvada caurule (t.sk.- cauruļvadi, stiprinājumi, izolācija) /apjomi doti attiecīgi izbūvējamiem apjomiem un var nesakrist ar reālo apjomu daudzumu/</t>
  </si>
  <si>
    <t>Akmens vates izolācijas čaula karstā ūdens apgādei pagrabstāvā - akmens vates cauruļvadu izolācijas čaulas ar armētu alumīnija folijas pārklājumu un garenšuvē iestrādātu līmlentu. Siltumvadītspēja pie +10</t>
  </si>
  <si>
    <t>Elektroniska ūdens atkaļķošanas iekārta komplektā ar vadu 30m 3×2,5mm²</t>
  </si>
  <si>
    <t>Termostatisks, automātisks, proporcionāls vārsts - termostatiskais vārsts</t>
  </si>
  <si>
    <t>Ūdens skaitītājs Dn15 “Domaqua m" firmas ISTA vai ekvivalents,
ūdens caurplūde: R50H, R40V, Q3 2,5; L=80/110 mm
karstā ūdens t° T30/90, Spiediens 16 bar;
Magnētiskā aizsardzības klase EN 14154-3,
Ar divvirzienu bezvadu radio moduli “ISTA radio 3 net”;
IP aizsardzības klase IP 65 (EN 60529); 868 MHz
Jādarbojas sistēmā “ISTA Symphonic sensor net” un pieslēdzams pie datu pārraides ierīces “ISTA Memonic 3 radio net”</t>
  </si>
  <si>
    <t>Ūdens skaitītājs Dn15 “Domaqua m" firmas ISTA vai ekvivalents,
ūdens caurplūde: R50H, R40V, Q3 2,5; L=80/110 mm
aukstā ūdens t° T30; Spiediens 16 bar;
Magnētiskā aizsardzības klase EN 14154-3,
Ar divvirzienu bezvadu radio moduli “ISTA radio 3 net”;
IP aizsardzības klase IP 65 (EN 60529); 868 MHz
Jādarbojas sistēmā “ISTA Symphonic sensor net” un pieslēdzams pie datu pārraides ierīces “ISTA Memonic 3 radio net”</t>
  </si>
  <si>
    <t>ugunsdrošā java blīves iestrādāšanai</t>
  </si>
  <si>
    <t>Pretkondensāta izolācijas čaula - kaučuka izolācijas čaulām, Siltumvadības koeficients λ pie +40°С = 0,040 W/mK; difūzijas tvaika pretestība pēc DIN 52516 μ≥ 7 000</t>
  </si>
  <si>
    <t>Tērauda radiatori h=400mm; N=307W; l=400; t 70/50/24°C; komplektā ar atgaisotāju un uzstādīšanas mezglu</t>
  </si>
  <si>
    <t>Tērauda radiatori h=400mm; N=614W; l=800; t 70/50/24°C; komplektā ar atgaisotāju un uzstādīšanas mezglu</t>
  </si>
  <si>
    <t>Tērauda radiatori h=400mm; N=538W; l=700; t 70/50/24°C; komplektā ar atgaisotāju un uzstādīšanas mezglu</t>
  </si>
  <si>
    <t>Tērauda radiatori; h=400mm; N=461W; l=600; t 70/50/24°C; komplektā ar atgaisotāju un uzstādīšanas mezglu</t>
  </si>
  <si>
    <t>Tērauda radiatori h=400mm; N=461W; l=600; t 70/50/24°C; komplektā ar atgaisotāju un uzstādīšanas mezglu</t>
  </si>
  <si>
    <t>Tērauda radiatori h=400mm; N=384W; l=500; t 70/50/24°C; komplektā ar atgaisotāju un uzstādīšanas mezglu</t>
  </si>
  <si>
    <t>ugunsdrošā loksne -  290 pārsegumi</t>
  </si>
  <si>
    <t>ugunsdrošā loksne - 145 pārsegumi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</si>
</sst>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
    <numFmt numFmtId="166" formatCode="0.0%"/>
    <numFmt numFmtId="167" formatCode="0.0"/>
    <numFmt numFmtId="168" formatCode="_-* #,##0.00_-;\-* #,##0.00_-;_-* \-??_-;_-@_-"/>
  </numFmts>
  <fonts count="24" x14ac:knownFonts="1">
    <font>
      <sz val="11"/>
      <color theme="1"/>
      <name val="Calibri"/>
      <family val="2"/>
      <charset val="186"/>
      <scheme val="minor"/>
    </font>
    <font>
      <sz val="8"/>
      <name val="Arial"/>
      <family val="2"/>
      <charset val="186"/>
    </font>
    <font>
      <b/>
      <sz val="8"/>
      <name val="Arial"/>
      <family val="2"/>
      <charset val="186"/>
    </font>
    <font>
      <sz val="10"/>
      <name val="Arial"/>
      <family val="2"/>
      <charset val="186"/>
    </font>
    <font>
      <sz val="10"/>
      <name val="Arial"/>
      <family val="2"/>
      <charset val="204"/>
    </font>
    <font>
      <sz val="9"/>
      <color indexed="81"/>
      <name val="Tahoma"/>
      <family val="2"/>
      <charset val="186"/>
    </font>
    <font>
      <b/>
      <sz val="9"/>
      <color indexed="81"/>
      <name val="Tahoma"/>
      <family val="2"/>
      <charset val="186"/>
    </font>
    <font>
      <b/>
      <sz val="9"/>
      <name val="Arial Narrow"/>
      <family val="2"/>
      <charset val="186"/>
    </font>
    <font>
      <b/>
      <sz val="9"/>
      <name val="Arial"/>
      <family val="2"/>
      <charset val="186"/>
    </font>
    <font>
      <sz val="8"/>
      <name val="Symbol"/>
      <family val="1"/>
      <charset val="2"/>
    </font>
    <font>
      <sz val="10"/>
      <name val="Helv"/>
    </font>
    <font>
      <b/>
      <i/>
      <u/>
      <sz val="9"/>
      <name val="Arial"/>
      <family val="2"/>
      <charset val="186"/>
    </font>
    <font>
      <b/>
      <sz val="10"/>
      <name val="Arial"/>
      <family val="2"/>
      <charset val="186"/>
    </font>
    <font>
      <b/>
      <i/>
      <sz val="8"/>
      <name val="Arial"/>
      <family val="2"/>
      <charset val="186"/>
    </font>
    <font>
      <sz val="10"/>
      <name val="Arial"/>
      <family val="2"/>
      <charset val="1"/>
    </font>
    <font>
      <i/>
      <sz val="11"/>
      <color indexed="23"/>
      <name val="Calibri"/>
      <family val="2"/>
      <charset val="186"/>
    </font>
    <font>
      <sz val="9"/>
      <name val="Symbol"/>
      <family val="1"/>
      <charset val="2"/>
    </font>
    <font>
      <sz val="9"/>
      <name val="Arial"/>
      <family val="2"/>
      <charset val="186"/>
    </font>
    <font>
      <sz val="11"/>
      <name val="Calibri"/>
      <family val="2"/>
      <charset val="186"/>
      <scheme val="minor"/>
    </font>
    <font>
      <sz val="11"/>
      <color indexed="8"/>
      <name val="Calibri"/>
      <family val="2"/>
      <charset val="186"/>
    </font>
    <font>
      <sz val="10"/>
      <name val="Arial"/>
      <charset val="186"/>
    </font>
    <font>
      <sz val="11"/>
      <color indexed="17"/>
      <name val="Calibri"/>
      <family val="2"/>
      <charset val="186"/>
    </font>
    <font>
      <sz val="11"/>
      <color indexed="8"/>
      <name val="Calibri"/>
      <family val="2"/>
      <charset val="204"/>
    </font>
    <font>
      <i/>
      <sz val="8"/>
      <color indexed="23"/>
      <name val="Arial"/>
      <family val="2"/>
      <charset val="186"/>
    </font>
  </fonts>
  <fills count="5">
    <fill>
      <patternFill patternType="none"/>
    </fill>
    <fill>
      <patternFill patternType="gray125"/>
    </fill>
    <fill>
      <patternFill patternType="solid">
        <fgColor indexed="9"/>
        <bgColor indexed="26"/>
      </patternFill>
    </fill>
    <fill>
      <patternFill patternType="solid">
        <fgColor indexed="42"/>
        <bgColor indexed="27"/>
      </patternFill>
    </fill>
    <fill>
      <patternFill patternType="solid">
        <fgColor rgb="FFFFFF00"/>
        <bgColor indexed="64"/>
      </patternFill>
    </fill>
  </fills>
  <borders count="54">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style="medium">
        <color indexed="64"/>
      </left>
      <right/>
      <top/>
      <bottom/>
      <diagonal/>
    </border>
    <border>
      <left/>
      <right/>
      <top style="hair">
        <color indexed="64"/>
      </top>
      <bottom style="hair">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2">
    <xf numFmtId="0" fontId="0" fillId="0" borderId="0"/>
    <xf numFmtId="0" fontId="3" fillId="0" borderId="0"/>
    <xf numFmtId="0" fontId="3" fillId="0" borderId="0"/>
    <xf numFmtId="0" fontId="4" fillId="0" borderId="0"/>
    <xf numFmtId="0" fontId="10" fillId="0" borderId="0"/>
    <xf numFmtId="0" fontId="10" fillId="0" borderId="0"/>
    <xf numFmtId="0" fontId="4" fillId="0" borderId="0"/>
    <xf numFmtId="0" fontId="14" fillId="0" borderId="0"/>
    <xf numFmtId="0" fontId="15" fillId="0" borderId="0" applyNumberFormat="0" applyFill="0" applyBorder="0" applyAlignment="0" applyProtection="0"/>
    <xf numFmtId="168" fontId="19" fillId="0" borderId="0" applyFill="0" applyBorder="0" applyAlignment="0" applyProtection="0"/>
    <xf numFmtId="0" fontId="3" fillId="0" borderId="0"/>
    <xf numFmtId="0" fontId="14" fillId="0" borderId="0"/>
    <xf numFmtId="0" fontId="19" fillId="0" borderId="0"/>
    <xf numFmtId="0" fontId="19" fillId="0" borderId="0"/>
    <xf numFmtId="0" fontId="14" fillId="0" borderId="0"/>
    <xf numFmtId="168" fontId="19" fillId="0" borderId="0" applyFill="0" applyBorder="0" applyAlignment="0" applyProtection="0"/>
    <xf numFmtId="0" fontId="23" fillId="0" borderId="0" applyNumberFormat="0" applyFill="0" applyBorder="0" applyAlignment="0" applyProtection="0"/>
    <xf numFmtId="0" fontId="21" fillId="3" borderId="0" applyNumberFormat="0" applyBorder="0" applyAlignment="0" applyProtection="0"/>
    <xf numFmtId="0" fontId="19" fillId="0" borderId="0"/>
    <xf numFmtId="0" fontId="3" fillId="0" borderId="0">
      <alignment textRotation="90"/>
    </xf>
    <xf numFmtId="0" fontId="3" fillId="0" borderId="0"/>
    <xf numFmtId="0" fontId="3" fillId="0" borderId="0"/>
    <xf numFmtId="0" fontId="19" fillId="0" borderId="0"/>
    <xf numFmtId="0" fontId="20" fillId="0" borderId="0"/>
    <xf numFmtId="0" fontId="22" fillId="0" borderId="0"/>
    <xf numFmtId="0" fontId="22" fillId="0" borderId="0"/>
    <xf numFmtId="9" fontId="19" fillId="0" borderId="0" applyFill="0" applyBorder="0" applyAlignment="0" applyProtection="0"/>
    <xf numFmtId="0" fontId="20" fillId="0" borderId="0"/>
    <xf numFmtId="0" fontId="3" fillId="0" borderId="0"/>
    <xf numFmtId="0" fontId="20" fillId="0" borderId="0"/>
    <xf numFmtId="0" fontId="14" fillId="0" borderId="0"/>
    <xf numFmtId="0" fontId="10" fillId="0" borderId="0"/>
  </cellStyleXfs>
  <cellXfs count="342">
    <xf numFmtId="0" fontId="0" fillId="0" borderId="0" xfId="0"/>
    <xf numFmtId="0" fontId="1" fillId="0" borderId="0" xfId="0" applyFont="1"/>
    <xf numFmtId="0" fontId="2" fillId="0" borderId="0" xfId="0" applyFont="1" applyAlignment="1">
      <alignment horizontal="center"/>
    </xf>
    <xf numFmtId="0" fontId="2" fillId="0" borderId="1" xfId="0" applyFont="1" applyBorder="1" applyAlignment="1">
      <alignment horizontal="center"/>
    </xf>
    <xf numFmtId="0" fontId="1" fillId="0" borderId="0" xfId="0" applyFont="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4" fontId="1" fillId="0" borderId="7" xfId="0" applyNumberFormat="1" applyFont="1" applyBorder="1" applyAlignment="1">
      <alignment horizontal="center" vertical="center"/>
    </xf>
    <xf numFmtId="0" fontId="1" fillId="0" borderId="10" xfId="0" applyFont="1" applyBorder="1"/>
    <xf numFmtId="0" fontId="2" fillId="0" borderId="11" xfId="0" applyFont="1" applyBorder="1" applyAlignment="1">
      <alignment horizontal="right"/>
    </xf>
    <xf numFmtId="2" fontId="2" fillId="0" borderId="12" xfId="0" applyNumberFormat="1" applyFont="1" applyBorder="1" applyAlignment="1">
      <alignment horizontal="center" vertical="center"/>
    </xf>
    <xf numFmtId="0" fontId="2" fillId="0" borderId="0" xfId="0" applyFont="1" applyAlignment="1">
      <alignment horizontal="right"/>
    </xf>
    <xf numFmtId="2" fontId="2" fillId="0" borderId="0" xfId="0" applyNumberFormat="1" applyFont="1" applyAlignment="1">
      <alignment horizontal="center" vertical="center"/>
    </xf>
    <xf numFmtId="2" fontId="1" fillId="0" borderId="14" xfId="0" applyNumberFormat="1" applyFont="1" applyBorder="1" applyAlignment="1">
      <alignment horizontal="center" vertical="center"/>
    </xf>
    <xf numFmtId="0" fontId="1" fillId="0" borderId="0" xfId="0" applyFont="1" applyAlignment="1">
      <alignment wrapText="1"/>
    </xf>
    <xf numFmtId="0" fontId="1" fillId="0" borderId="0" xfId="0" applyFont="1" applyAlignment="1">
      <alignment horizontal="center" vertical="justify"/>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2" fontId="1" fillId="0" borderId="0" xfId="0" applyNumberFormat="1" applyFont="1"/>
    <xf numFmtId="0" fontId="2" fillId="0" borderId="31" xfId="0" applyFont="1" applyBorder="1" applyAlignment="1">
      <alignment horizontal="center"/>
    </xf>
    <xf numFmtId="0" fontId="1" fillId="0" borderId="0" xfId="0" applyFont="1" applyAlignment="1">
      <alignment vertical="center"/>
    </xf>
    <xf numFmtId="164" fontId="1" fillId="0" borderId="21"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0" fontId="1" fillId="0" borderId="0" xfId="0" applyFont="1" applyAlignment="1">
      <alignment horizontal="left"/>
    </xf>
    <xf numFmtId="0" fontId="1"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wrapText="1"/>
    </xf>
    <xf numFmtId="2" fontId="1" fillId="0" borderId="0" xfId="0" applyNumberFormat="1" applyFont="1" applyAlignment="1">
      <alignment horizontal="center" vertical="center"/>
    </xf>
    <xf numFmtId="2" fontId="1" fillId="0" borderId="0" xfId="0" applyNumberFormat="1" applyFont="1" applyAlignment="1">
      <alignment vertical="center"/>
    </xf>
    <xf numFmtId="0" fontId="2" fillId="0" borderId="0" xfId="0" applyFont="1" applyAlignment="1">
      <alignment horizontal="right" vertical="center"/>
    </xf>
    <xf numFmtId="14" fontId="1" fillId="0" borderId="0" xfId="0" applyNumberFormat="1" applyFont="1" applyAlignment="1">
      <alignment horizontal="left"/>
    </xf>
    <xf numFmtId="0" fontId="1" fillId="0" borderId="32"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165" fontId="1" fillId="0" borderId="5" xfId="0" applyNumberFormat="1" applyFont="1" applyBorder="1" applyAlignment="1">
      <alignment horizontal="center" vertical="center"/>
    </xf>
    <xf numFmtId="0" fontId="1" fillId="0" borderId="29" xfId="0" applyFont="1" applyBorder="1" applyAlignment="1">
      <alignment wrapText="1"/>
    </xf>
    <xf numFmtId="164" fontId="2" fillId="0" borderId="10" xfId="0" applyNumberFormat="1" applyFont="1" applyBorder="1" applyAlignment="1">
      <alignment horizontal="center"/>
    </xf>
    <xf numFmtId="164" fontId="2" fillId="0" borderId="12" xfId="0" applyNumberFormat="1" applyFont="1" applyBorder="1" applyAlignment="1">
      <alignment horizontal="center"/>
    </xf>
    <xf numFmtId="164" fontId="1" fillId="0" borderId="4" xfId="0" applyNumberFormat="1" applyFont="1" applyBorder="1" applyAlignment="1">
      <alignment horizontal="center"/>
    </xf>
    <xf numFmtId="164" fontId="1" fillId="0" borderId="0" xfId="0" applyNumberFormat="1" applyFont="1"/>
    <xf numFmtId="164" fontId="1" fillId="0" borderId="36" xfId="0" applyNumberFormat="1" applyFont="1" applyBorder="1" applyAlignment="1">
      <alignment horizontal="center"/>
    </xf>
    <xf numFmtId="164" fontId="1" fillId="0" borderId="35" xfId="0" applyNumberFormat="1" applyFont="1" applyBorder="1" applyAlignment="1">
      <alignment horizontal="center"/>
    </xf>
    <xf numFmtId="164" fontId="1" fillId="0" borderId="5" xfId="0" applyNumberFormat="1" applyFont="1" applyBorder="1" applyAlignment="1">
      <alignment horizontal="center" vertical="center"/>
    </xf>
    <xf numFmtId="164" fontId="1" fillId="0" borderId="29" xfId="0" applyNumberFormat="1" applyFont="1" applyBorder="1" applyAlignment="1">
      <alignment vertical="top" wrapText="1"/>
    </xf>
    <xf numFmtId="164" fontId="1" fillId="0" borderId="29" xfId="2" applyNumberFormat="1" applyFont="1" applyBorder="1" applyAlignment="1">
      <alignment horizontal="center" vertical="center"/>
    </xf>
    <xf numFmtId="164" fontId="2" fillId="0" borderId="30" xfId="2" applyNumberFormat="1" applyFont="1" applyBorder="1" applyAlignment="1">
      <alignment horizontal="center" vertical="center"/>
    </xf>
    <xf numFmtId="164" fontId="1" fillId="0" borderId="5" xfId="2" applyNumberFormat="1" applyFont="1" applyBorder="1" applyAlignment="1">
      <alignment horizontal="center" vertical="center"/>
    </xf>
    <xf numFmtId="9" fontId="1" fillId="0" borderId="0" xfId="0" applyNumberFormat="1" applyFont="1"/>
    <xf numFmtId="165" fontId="1" fillId="0" borderId="0" xfId="0" applyNumberFormat="1" applyFont="1" applyAlignment="1">
      <alignment vertical="center"/>
    </xf>
    <xf numFmtId="164" fontId="1" fillId="0" borderId="2"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16" xfId="0" quotePrefix="1" applyNumberFormat="1" applyFont="1" applyBorder="1" applyAlignment="1">
      <alignment horizontal="center"/>
    </xf>
    <xf numFmtId="164" fontId="1" fillId="0" borderId="16" xfId="0" applyNumberFormat="1" applyFont="1" applyBorder="1" applyAlignment="1">
      <alignment horizontal="center"/>
    </xf>
    <xf numFmtId="0" fontId="2" fillId="0" borderId="34" xfId="0" applyFont="1" applyBorder="1" applyAlignment="1">
      <alignment horizontal="center" vertical="center" textRotation="90"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164" fontId="1" fillId="0" borderId="44" xfId="0" applyNumberFormat="1" applyFont="1" applyBorder="1" applyAlignment="1">
      <alignment vertical="top" wrapText="1"/>
    </xf>
    <xf numFmtId="164" fontId="2" fillId="0" borderId="44" xfId="0" applyNumberFormat="1" applyFont="1" applyBorder="1" applyAlignment="1">
      <alignment horizontal="center" vertical="center" wrapText="1"/>
    </xf>
    <xf numFmtId="164" fontId="1" fillId="0" borderId="44" xfId="2" applyNumberFormat="1" applyFont="1" applyBorder="1" applyAlignment="1">
      <alignment horizontal="center" vertical="center"/>
    </xf>
    <xf numFmtId="164" fontId="2" fillId="0" borderId="45" xfId="2" applyNumberFormat="1" applyFont="1" applyBorder="1" applyAlignment="1">
      <alignment horizontal="center" vertical="center"/>
    </xf>
    <xf numFmtId="164" fontId="1" fillId="0" borderId="45" xfId="0" applyNumberFormat="1" applyFont="1" applyBorder="1" applyAlignment="1">
      <alignment horizontal="center" vertical="center" wrapText="1"/>
    </xf>
    <xf numFmtId="164" fontId="1" fillId="0" borderId="43" xfId="2" applyNumberFormat="1" applyFont="1" applyBorder="1" applyAlignment="1">
      <alignment horizontal="center" vertical="center"/>
    </xf>
    <xf numFmtId="164" fontId="2" fillId="0" borderId="10" xfId="3" applyNumberFormat="1" applyFont="1" applyBorder="1" applyAlignment="1">
      <alignment horizontal="center" vertical="center"/>
    </xf>
    <xf numFmtId="164" fontId="2" fillId="0" borderId="13" xfId="3" applyNumberFormat="1" applyFont="1" applyBorder="1" applyAlignment="1">
      <alignment horizontal="center" vertical="center"/>
    </xf>
    <xf numFmtId="164" fontId="2" fillId="0" borderId="14" xfId="3" applyNumberFormat="1" applyFont="1" applyBorder="1" applyAlignment="1">
      <alignment horizontal="center" vertical="center"/>
    </xf>
    <xf numFmtId="166" fontId="2" fillId="0" borderId="4" xfId="0" applyNumberFormat="1" applyFont="1" applyBorder="1" applyAlignment="1">
      <alignment horizontal="center"/>
    </xf>
    <xf numFmtId="166" fontId="1" fillId="0" borderId="7" xfId="0" applyNumberFormat="1" applyFont="1" applyBorder="1" applyAlignment="1">
      <alignment horizontal="center"/>
    </xf>
    <xf numFmtId="166" fontId="2" fillId="0" borderId="7" xfId="0" applyNumberFormat="1" applyFont="1" applyBorder="1" applyAlignment="1">
      <alignment horizontal="center"/>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41" xfId="0" applyFont="1" applyBorder="1" applyAlignment="1">
      <alignment wrapText="1"/>
    </xf>
    <xf numFmtId="0" fontId="2" fillId="0" borderId="41" xfId="0" applyFont="1" applyBorder="1" applyAlignment="1">
      <alignment wrapText="1"/>
    </xf>
    <xf numFmtId="0" fontId="2" fillId="0" borderId="39" xfId="0" applyFont="1" applyBorder="1" applyAlignment="1">
      <alignment wrapText="1"/>
    </xf>
    <xf numFmtId="164" fontId="1" fillId="0" borderId="0" xfId="0" applyNumberFormat="1" applyFont="1" applyAlignment="1">
      <alignment horizontal="center" vertical="justify"/>
    </xf>
    <xf numFmtId="1" fontId="1" fillId="0" borderId="5" xfId="0" applyNumberFormat="1"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justify"/>
    </xf>
    <xf numFmtId="9" fontId="1" fillId="0" borderId="40" xfId="0" applyNumberFormat="1" applyFont="1" applyBorder="1" applyAlignment="1"/>
    <xf numFmtId="9" fontId="1" fillId="0" borderId="0" xfId="0" applyNumberFormat="1" applyFont="1" applyAlignment="1"/>
    <xf numFmtId="9" fontId="1" fillId="0" borderId="0" xfId="0" applyNumberFormat="1" applyFont="1" applyAlignment="1">
      <alignment horizontal="right"/>
    </xf>
    <xf numFmtId="14" fontId="1" fillId="0" borderId="0" xfId="0" applyNumberFormat="1" applyFont="1" applyAlignment="1">
      <alignment horizontal="right"/>
    </xf>
    <xf numFmtId="165" fontId="1" fillId="0" borderId="1" xfId="0" applyNumberFormat="1" applyFont="1" applyBorder="1" applyAlignment="1"/>
    <xf numFmtId="1" fontId="1" fillId="0" borderId="0" xfId="0" applyNumberFormat="1" applyFont="1" applyAlignment="1"/>
    <xf numFmtId="0" fontId="2" fillId="0" borderId="32" xfId="0" applyFont="1" applyBorder="1" applyAlignment="1">
      <alignment horizontal="right"/>
    </xf>
    <xf numFmtId="0" fontId="1" fillId="0" borderId="6" xfId="0" applyFont="1" applyBorder="1" applyAlignment="1">
      <alignment wrapText="1"/>
    </xf>
    <xf numFmtId="0" fontId="7" fillId="2" borderId="0" xfId="0" applyFont="1" applyFill="1" applyAlignment="1">
      <alignment vertical="center"/>
    </xf>
    <xf numFmtId="0" fontId="8" fillId="2" borderId="0" xfId="0" applyFont="1" applyFill="1"/>
    <xf numFmtId="0" fontId="1" fillId="0" borderId="44" xfId="5" applyFont="1" applyFill="1" applyBorder="1" applyAlignment="1">
      <alignment horizontal="center" vertical="center"/>
    </xf>
    <xf numFmtId="0" fontId="1" fillId="0" borderId="29" xfId="4" applyFont="1" applyFill="1" applyBorder="1" applyAlignment="1">
      <alignment horizontal="center" vertical="center"/>
    </xf>
    <xf numFmtId="0" fontId="1" fillId="0" borderId="29" xfId="5" applyFont="1" applyFill="1" applyBorder="1" applyAlignment="1">
      <alignment horizontal="center" vertical="center"/>
    </xf>
    <xf numFmtId="0" fontId="1" fillId="0" borderId="27" xfId="5" applyFont="1" applyFill="1" applyBorder="1" applyAlignment="1">
      <alignment horizontal="center" vertical="center"/>
    </xf>
    <xf numFmtId="0" fontId="12" fillId="0" borderId="16" xfId="4" applyFont="1" applyFill="1" applyBorder="1" applyAlignment="1">
      <alignment vertical="center"/>
    </xf>
    <xf numFmtId="167" fontId="1" fillId="0" borderId="29" xfId="6" applyNumberFormat="1" applyFont="1" applyFill="1" applyBorder="1" applyAlignment="1" applyProtection="1">
      <alignment horizontal="center" vertical="center"/>
    </xf>
    <xf numFmtId="0" fontId="1" fillId="0" borderId="47" xfId="5" applyFont="1" applyFill="1" applyBorder="1" applyAlignment="1">
      <alignment vertical="center" wrapText="1"/>
    </xf>
    <xf numFmtId="0" fontId="1" fillId="0" borderId="46" xfId="5" applyFont="1" applyFill="1" applyBorder="1" applyAlignment="1">
      <alignment vertical="center" wrapText="1"/>
    </xf>
    <xf numFmtId="0" fontId="1" fillId="0" borderId="46" xfId="4" applyFont="1" applyFill="1" applyBorder="1" applyAlignment="1">
      <alignment horizontal="left" vertical="center" wrapText="1"/>
    </xf>
    <xf numFmtId="0" fontId="1" fillId="0" borderId="26" xfId="4" applyFont="1" applyFill="1" applyBorder="1" applyAlignment="1">
      <alignment vertical="center" wrapText="1"/>
    </xf>
    <xf numFmtId="0" fontId="1" fillId="0" borderId="46" xfId="5" applyFont="1" applyFill="1" applyBorder="1" applyAlignment="1">
      <alignment horizontal="left" vertical="center" wrapText="1"/>
    </xf>
    <xf numFmtId="0" fontId="1" fillId="0" borderId="26" xfId="5" applyFont="1" applyFill="1" applyBorder="1" applyAlignment="1">
      <alignment vertical="center" wrapText="1"/>
    </xf>
    <xf numFmtId="0" fontId="11" fillId="0" borderId="16" xfId="4" applyFont="1" applyFill="1" applyBorder="1" applyAlignment="1">
      <alignment horizontal="left" vertical="center" wrapText="1"/>
    </xf>
    <xf numFmtId="0" fontId="1" fillId="0" borderId="46" xfId="4" applyFont="1" applyFill="1" applyBorder="1" applyAlignment="1">
      <alignment vertical="center" wrapText="1"/>
    </xf>
    <xf numFmtId="0" fontId="1" fillId="0" borderId="46" xfId="6" applyFont="1" applyFill="1" applyBorder="1" applyAlignment="1">
      <alignment vertical="center" wrapText="1"/>
    </xf>
    <xf numFmtId="0" fontId="1" fillId="0" borderId="46" xfId="6" applyNumberFormat="1" applyFont="1" applyFill="1" applyBorder="1" applyAlignment="1" applyProtection="1">
      <alignment horizontal="left" vertical="center" wrapText="1"/>
    </xf>
    <xf numFmtId="0" fontId="11" fillId="0" borderId="1" xfId="4" applyFont="1" applyFill="1" applyBorder="1" applyAlignment="1">
      <alignment horizontal="left" vertical="center"/>
    </xf>
    <xf numFmtId="0" fontId="13" fillId="0" borderId="1" xfId="4" applyFont="1" applyFill="1" applyBorder="1" applyAlignment="1">
      <alignment horizontal="center" vertical="center"/>
    </xf>
    <xf numFmtId="0" fontId="1" fillId="0" borderId="44" xfId="4" applyFont="1" applyFill="1" applyBorder="1" applyAlignment="1">
      <alignment horizontal="center" vertical="center"/>
    </xf>
    <xf numFmtId="0" fontId="1" fillId="0" borderId="27" xfId="4" applyFont="1" applyFill="1" applyBorder="1" applyAlignment="1">
      <alignment horizontal="center" vertical="center"/>
    </xf>
    <xf numFmtId="0" fontId="1" fillId="0" borderId="29" xfId="6" applyNumberFormat="1" applyFont="1" applyFill="1" applyBorder="1" applyAlignment="1" applyProtection="1">
      <alignment horizontal="center" vertical="center"/>
    </xf>
    <xf numFmtId="0" fontId="1" fillId="0" borderId="44" xfId="5" applyFont="1" applyFill="1" applyBorder="1" applyAlignment="1">
      <alignment vertical="center" wrapText="1"/>
    </xf>
    <xf numFmtId="0" fontId="1" fillId="0" borderId="29" xfId="5" applyFont="1" applyFill="1" applyBorder="1" applyAlignment="1">
      <alignment vertical="center" wrapText="1"/>
    </xf>
    <xf numFmtId="0" fontId="1" fillId="0" borderId="29" xfId="4" applyFont="1" applyFill="1" applyBorder="1" applyAlignment="1">
      <alignment horizontal="left" vertical="center" wrapText="1"/>
    </xf>
    <xf numFmtId="0" fontId="1" fillId="0" borderId="27" xfId="5" applyFont="1" applyFill="1" applyBorder="1" applyAlignment="1">
      <alignment vertical="center" wrapText="1"/>
    </xf>
    <xf numFmtId="0" fontId="1" fillId="0" borderId="29" xfId="4" applyFont="1" applyFill="1" applyBorder="1" applyAlignment="1">
      <alignment vertical="center" wrapText="1"/>
    </xf>
    <xf numFmtId="0" fontId="13" fillId="0" borderId="0" xfId="4" applyFont="1" applyFill="1" applyBorder="1" applyAlignment="1">
      <alignment horizontal="center" vertical="center"/>
    </xf>
    <xf numFmtId="0" fontId="1" fillId="0" borderId="0" xfId="4" applyFont="1" applyFill="1" applyBorder="1" applyAlignment="1">
      <alignment horizontal="center" vertical="center"/>
    </xf>
    <xf numFmtId="0" fontId="1" fillId="0" borderId="0" xfId="5" applyFont="1" applyFill="1" applyBorder="1" applyAlignment="1">
      <alignment horizontal="center" vertical="center" wrapText="1"/>
    </xf>
    <xf numFmtId="0" fontId="1" fillId="0" borderId="0" xfId="5" applyFont="1" applyFill="1" applyBorder="1" applyAlignment="1">
      <alignment horizontal="center" vertical="center"/>
    </xf>
    <xf numFmtId="0" fontId="1" fillId="0" borderId="0" xfId="4" applyFont="1" applyFill="1" applyBorder="1" applyAlignment="1">
      <alignment horizontal="center" vertical="center" wrapText="1"/>
    </xf>
    <xf numFmtId="0" fontId="1" fillId="0" borderId="0" xfId="4" applyFont="1" applyFill="1" applyBorder="1" applyAlignment="1">
      <alignment vertical="center" wrapText="1"/>
    </xf>
    <xf numFmtId="164" fontId="2" fillId="0" borderId="29" xfId="0" applyNumberFormat="1" applyFont="1" applyBorder="1" applyAlignment="1">
      <alignment vertical="top" wrapText="1"/>
    </xf>
    <xf numFmtId="0" fontId="1" fillId="0" borderId="0" xfId="0" applyFont="1" applyAlignment="1">
      <alignment horizontal="right"/>
    </xf>
    <xf numFmtId="0" fontId="1" fillId="0" borderId="32"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0" fontId="1" fillId="0" borderId="26" xfId="4" applyFont="1" applyFill="1" applyBorder="1" applyAlignment="1">
      <alignment horizontal="left" vertical="center" wrapText="1"/>
    </xf>
    <xf numFmtId="0" fontId="1" fillId="0" borderId="27" xfId="4" applyFont="1" applyFill="1" applyBorder="1" applyAlignment="1">
      <alignment horizontal="left" vertical="center" wrapText="1"/>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165" fontId="1" fillId="0" borderId="0" xfId="0" applyNumberFormat="1" applyFont="1" applyFill="1" applyAlignment="1">
      <alignment vertical="center"/>
    </xf>
    <xf numFmtId="0" fontId="1" fillId="0" borderId="0" xfId="0" applyFont="1" applyFill="1"/>
    <xf numFmtId="0" fontId="1" fillId="0" borderId="0" xfId="0" applyFont="1" applyFill="1" applyAlignment="1">
      <alignment horizontal="left"/>
    </xf>
    <xf numFmtId="0" fontId="1"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wrapText="1"/>
    </xf>
    <xf numFmtId="0" fontId="1" fillId="0" borderId="0" xfId="0" applyFont="1" applyFill="1" applyAlignment="1">
      <alignment horizontal="right"/>
    </xf>
    <xf numFmtId="0" fontId="1" fillId="0" borderId="0" xfId="0" applyFont="1" applyFill="1" applyAlignment="1">
      <alignment vertical="center" wrapText="1"/>
    </xf>
    <xf numFmtId="2" fontId="1" fillId="0" borderId="0" xfId="0" applyNumberFormat="1" applyFont="1" applyFill="1" applyAlignment="1">
      <alignment horizontal="center" vertical="center"/>
    </xf>
    <xf numFmtId="14" fontId="1" fillId="0" borderId="0" xfId="0" applyNumberFormat="1" applyFont="1" applyFill="1" applyAlignment="1"/>
    <xf numFmtId="9" fontId="1" fillId="0" borderId="0" xfId="0" applyNumberFormat="1" applyFont="1" applyFill="1" applyAlignment="1">
      <alignment horizontal="right"/>
    </xf>
    <xf numFmtId="0" fontId="2" fillId="0" borderId="0" xfId="0" applyFont="1" applyFill="1" applyAlignment="1">
      <alignment horizontal="right" vertical="center"/>
    </xf>
    <xf numFmtId="14" fontId="1" fillId="0" borderId="0" xfId="0" applyNumberFormat="1" applyFont="1" applyFill="1" applyAlignment="1">
      <alignment horizontal="left"/>
    </xf>
    <xf numFmtId="0" fontId="1" fillId="0" borderId="32" xfId="0" applyFont="1" applyFill="1" applyBorder="1" applyAlignment="1">
      <alignment horizontal="center" vertical="center" textRotation="90" wrapText="1"/>
    </xf>
    <xf numFmtId="0" fontId="1" fillId="0" borderId="33" xfId="0" applyFont="1" applyFill="1" applyBorder="1" applyAlignment="1">
      <alignment horizontal="center" vertical="center" textRotation="90" wrapText="1"/>
    </xf>
    <xf numFmtId="0" fontId="2" fillId="0" borderId="34" xfId="0" applyFont="1" applyFill="1" applyBorder="1" applyAlignment="1">
      <alignment horizontal="center" vertical="center" textRotation="90" wrapText="1"/>
    </xf>
    <xf numFmtId="0" fontId="1" fillId="0" borderId="43" xfId="0" applyFont="1" applyFill="1" applyBorder="1" applyAlignment="1">
      <alignment horizontal="center" vertical="center" wrapText="1"/>
    </xf>
    <xf numFmtId="0" fontId="1" fillId="0" borderId="44" xfId="0" applyFont="1" applyFill="1" applyBorder="1" applyAlignment="1">
      <alignment horizontal="center" vertical="center" wrapText="1"/>
    </xf>
    <xf numFmtId="164" fontId="1" fillId="0" borderId="44" xfId="0" applyNumberFormat="1" applyFont="1" applyFill="1" applyBorder="1" applyAlignment="1">
      <alignment vertical="top" wrapText="1"/>
    </xf>
    <xf numFmtId="164" fontId="2" fillId="0" borderId="44" xfId="0" applyNumberFormat="1" applyFont="1" applyFill="1" applyBorder="1" applyAlignment="1">
      <alignment horizontal="center" vertical="center" wrapText="1"/>
    </xf>
    <xf numFmtId="164" fontId="1" fillId="0" borderId="45" xfId="0" applyNumberFormat="1" applyFont="1" applyFill="1" applyBorder="1" applyAlignment="1">
      <alignment horizontal="center" vertical="center" wrapText="1"/>
    </xf>
    <xf numFmtId="164" fontId="1" fillId="0" borderId="43" xfId="2" applyNumberFormat="1" applyFont="1" applyFill="1" applyBorder="1" applyAlignment="1">
      <alignment horizontal="center" vertical="center"/>
    </xf>
    <xf numFmtId="164" fontId="1" fillId="0" borderId="44" xfId="2" applyNumberFormat="1" applyFont="1" applyFill="1" applyBorder="1" applyAlignment="1">
      <alignment horizontal="center" vertical="center"/>
    </xf>
    <xf numFmtId="164" fontId="2" fillId="0" borderId="45" xfId="2" applyNumberFormat="1" applyFont="1" applyFill="1" applyBorder="1" applyAlignment="1">
      <alignment horizontal="center" vertical="center"/>
    </xf>
    <xf numFmtId="0" fontId="1" fillId="0" borderId="29" xfId="0" applyFont="1" applyFill="1" applyBorder="1" applyAlignment="1">
      <alignment horizontal="center" vertical="center" wrapText="1"/>
    </xf>
    <xf numFmtId="164" fontId="1" fillId="0" borderId="29" xfId="0" applyNumberFormat="1" applyFont="1" applyFill="1" applyBorder="1" applyAlignment="1">
      <alignment vertical="top" wrapText="1"/>
    </xf>
    <xf numFmtId="164" fontId="1" fillId="0" borderId="29" xfId="0" applyNumberFormat="1" applyFont="1" applyFill="1" applyBorder="1" applyAlignment="1">
      <alignment horizontal="center" vertical="center" wrapText="1"/>
    </xf>
    <xf numFmtId="164" fontId="1" fillId="0" borderId="29" xfId="2" applyNumberFormat="1" applyFont="1" applyFill="1" applyBorder="1" applyAlignment="1">
      <alignment horizontal="center" vertical="center"/>
    </xf>
    <xf numFmtId="164" fontId="2" fillId="0" borderId="30" xfId="2" applyNumberFormat="1" applyFont="1" applyFill="1" applyBorder="1" applyAlignment="1">
      <alignment horizontal="center" vertical="center"/>
    </xf>
    <xf numFmtId="164" fontId="1" fillId="0" borderId="5" xfId="2" applyNumberFormat="1" applyFont="1" applyFill="1" applyBorder="1" applyAlignment="1">
      <alignment horizontal="center" vertical="center"/>
    </xf>
    <xf numFmtId="164" fontId="1" fillId="0" borderId="29" xfId="0" applyNumberFormat="1" applyFont="1" applyFill="1" applyBorder="1" applyAlignment="1">
      <alignment horizontal="left" vertical="center" wrapText="1"/>
    </xf>
    <xf numFmtId="164" fontId="1" fillId="0" borderId="44" xfId="0" applyNumberFormat="1" applyFont="1" applyFill="1" applyBorder="1" applyAlignment="1">
      <alignment horizontal="center" vertical="center" wrapText="1"/>
    </xf>
    <xf numFmtId="164" fontId="2" fillId="0" borderId="10" xfId="3" applyNumberFormat="1" applyFont="1" applyFill="1" applyBorder="1" applyAlignment="1">
      <alignment horizontal="center" vertical="center"/>
    </xf>
    <xf numFmtId="164" fontId="2" fillId="0" borderId="13" xfId="3" applyNumberFormat="1" applyFont="1" applyFill="1" applyBorder="1" applyAlignment="1">
      <alignment horizontal="center" vertical="center"/>
    </xf>
    <xf numFmtId="164" fontId="2" fillId="0" borderId="14" xfId="3" applyNumberFormat="1" applyFont="1" applyFill="1" applyBorder="1" applyAlignment="1">
      <alignment horizontal="center" vertical="center"/>
    </xf>
    <xf numFmtId="0" fontId="1" fillId="0" borderId="0" xfId="0" applyFont="1" applyFill="1" applyAlignment="1">
      <alignment horizontal="center" vertical="center" wrapText="1"/>
    </xf>
    <xf numFmtId="9" fontId="1" fillId="0" borderId="40" xfId="0" applyNumberFormat="1" applyFont="1" applyFill="1" applyBorder="1" applyAlignment="1"/>
    <xf numFmtId="9" fontId="1" fillId="0" borderId="0" xfId="0" applyNumberFormat="1" applyFont="1" applyFill="1" applyAlignment="1">
      <alignment horizontal="center" vertical="center"/>
    </xf>
    <xf numFmtId="9" fontId="1" fillId="0" borderId="0" xfId="0" applyNumberFormat="1" applyFont="1" applyFill="1" applyAlignment="1"/>
    <xf numFmtId="165" fontId="1" fillId="0" borderId="1" xfId="0" applyNumberFormat="1" applyFont="1" applyFill="1" applyBorder="1" applyAlignment="1"/>
    <xf numFmtId="9" fontId="1" fillId="0" borderId="0" xfId="0" applyNumberFormat="1" applyFont="1" applyFill="1"/>
    <xf numFmtId="0" fontId="7" fillId="0" borderId="0" xfId="0" applyFont="1" applyFill="1" applyAlignment="1">
      <alignment horizontal="center" vertical="center"/>
    </xf>
    <xf numFmtId="0" fontId="1" fillId="0" borderId="50" xfId="8" applyFont="1" applyFill="1" applyBorder="1" applyAlignment="1">
      <alignment horizontal="left" vertical="center" wrapText="1"/>
    </xf>
    <xf numFmtId="164" fontId="1" fillId="0" borderId="2" xfId="2" applyNumberFormat="1" applyFont="1" applyFill="1" applyBorder="1" applyAlignment="1">
      <alignment horizontal="center" vertical="center"/>
    </xf>
    <xf numFmtId="164" fontId="1" fillId="0" borderId="21" xfId="2" applyNumberFormat="1" applyFont="1" applyFill="1" applyBorder="1" applyAlignment="1">
      <alignment horizontal="center" vertical="center"/>
    </xf>
    <xf numFmtId="164" fontId="2" fillId="0" borderId="22" xfId="2" applyNumberFormat="1" applyFont="1" applyFill="1" applyBorder="1" applyAlignment="1">
      <alignment horizontal="center" vertical="center"/>
    </xf>
    <xf numFmtId="2" fontId="1" fillId="0" borderId="0" xfId="0" applyNumberFormat="1" applyFont="1" applyFill="1" applyAlignment="1">
      <alignment vertical="center"/>
    </xf>
    <xf numFmtId="14" fontId="1" fillId="0" borderId="0" xfId="0" applyNumberFormat="1" applyFont="1" applyFill="1" applyAlignment="1">
      <alignment horizontal="right"/>
    </xf>
    <xf numFmtId="0" fontId="1" fillId="0" borderId="29" xfId="0" applyFont="1" applyFill="1" applyBorder="1" applyAlignment="1">
      <alignment vertical="center" wrapText="1"/>
    </xf>
    <xf numFmtId="165" fontId="1" fillId="0" borderId="5" xfId="0" applyNumberFormat="1" applyFont="1" applyFill="1" applyBorder="1" applyAlignment="1">
      <alignment horizontal="center" vertical="center"/>
    </xf>
    <xf numFmtId="9" fontId="1" fillId="0" borderId="0" xfId="0" applyNumberFormat="1"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1" fillId="0" borderId="50" xfId="0" applyFont="1" applyFill="1" applyBorder="1" applyAlignment="1">
      <alignment horizontal="center" vertical="center" wrapText="1"/>
    </xf>
    <xf numFmtId="0" fontId="1" fillId="0" borderId="29" xfId="0" applyFont="1" applyFill="1" applyBorder="1" applyAlignment="1">
      <alignment wrapText="1"/>
    </xf>
    <xf numFmtId="164" fontId="2" fillId="0" borderId="29" xfId="0" applyNumberFormat="1" applyFont="1" applyFill="1" applyBorder="1" applyAlignment="1">
      <alignment vertical="top" wrapText="1"/>
    </xf>
    <xf numFmtId="0" fontId="8" fillId="0" borderId="0" xfId="0" applyFont="1" applyFill="1"/>
    <xf numFmtId="164" fontId="1" fillId="0" borderId="2" xfId="2" applyNumberFormat="1" applyFont="1" applyBorder="1" applyAlignment="1">
      <alignment horizontal="center" vertical="center"/>
    </xf>
    <xf numFmtId="164" fontId="1" fillId="0" borderId="21" xfId="2" applyNumberFormat="1" applyFont="1" applyBorder="1" applyAlignment="1">
      <alignment horizontal="center" vertical="center"/>
    </xf>
    <xf numFmtId="164" fontId="2" fillId="0" borderId="22" xfId="2" applyNumberFormat="1" applyFont="1" applyBorder="1" applyAlignment="1">
      <alignment horizontal="center" vertical="center"/>
    </xf>
    <xf numFmtId="0" fontId="1" fillId="0" borderId="44" xfId="5" applyFont="1" applyFill="1" applyBorder="1" applyAlignment="1">
      <alignment horizontal="center" vertical="center" wrapText="1"/>
    </xf>
    <xf numFmtId="0" fontId="1" fillId="0" borderId="29" xfId="5" applyFont="1" applyFill="1" applyBorder="1" applyAlignment="1">
      <alignment horizontal="center" vertical="center" wrapText="1"/>
    </xf>
    <xf numFmtId="0" fontId="1" fillId="0" borderId="29" xfId="4" applyFont="1" applyFill="1" applyBorder="1" applyAlignment="1">
      <alignment horizontal="center" vertical="center" wrapText="1"/>
    </xf>
    <xf numFmtId="0" fontId="1" fillId="0" borderId="27" xfId="5" applyFont="1" applyFill="1" applyBorder="1" applyAlignment="1">
      <alignment horizontal="center" vertical="center" wrapText="1"/>
    </xf>
    <xf numFmtId="0" fontId="2" fillId="0" borderId="16" xfId="4" applyFont="1" applyFill="1" applyBorder="1" applyAlignment="1">
      <alignment horizontal="center" vertical="center" wrapText="1"/>
    </xf>
    <xf numFmtId="0" fontId="11" fillId="0" borderId="16" xfId="4" applyFont="1" applyFill="1" applyBorder="1" applyAlignment="1">
      <alignment horizontal="left" vertical="center"/>
    </xf>
    <xf numFmtId="0" fontId="2" fillId="0" borderId="16" xfId="4" applyFont="1" applyFill="1" applyBorder="1" applyAlignment="1">
      <alignment vertical="center"/>
    </xf>
    <xf numFmtId="0" fontId="2" fillId="0" borderId="46" xfId="4" applyFont="1" applyFill="1" applyBorder="1" applyAlignment="1">
      <alignment vertical="center"/>
    </xf>
    <xf numFmtId="0" fontId="12" fillId="0" borderId="16" xfId="4" applyFont="1" applyFill="1" applyBorder="1" applyAlignment="1">
      <alignment horizontal="center" vertical="center" wrapText="1"/>
    </xf>
    <xf numFmtId="0" fontId="1" fillId="0" borderId="16" xfId="5" applyFont="1" applyFill="1" applyBorder="1" applyAlignment="1">
      <alignment horizontal="center" vertical="center" wrapText="1"/>
    </xf>
    <xf numFmtId="0" fontId="1" fillId="0" borderId="16" xfId="4" applyFont="1" applyFill="1" applyBorder="1" applyAlignment="1">
      <alignment horizontal="center" vertical="center"/>
    </xf>
    <xf numFmtId="0" fontId="1" fillId="0" borderId="16" xfId="5" applyFont="1" applyFill="1" applyBorder="1" applyAlignment="1">
      <alignment horizontal="center" vertical="center"/>
    </xf>
    <xf numFmtId="0" fontId="13" fillId="0" borderId="1" xfId="4" applyFont="1" applyFill="1" applyBorder="1" applyAlignment="1">
      <alignment horizontal="center" vertical="center" wrapText="1"/>
    </xf>
    <xf numFmtId="0" fontId="1" fillId="0" borderId="44" xfId="6" applyFont="1" applyFill="1" applyBorder="1" applyAlignment="1">
      <alignment horizontal="center" vertical="center" wrapText="1"/>
    </xf>
    <xf numFmtId="0" fontId="1" fillId="0" borderId="47" xfId="6" applyFont="1" applyFill="1" applyBorder="1" applyAlignment="1">
      <alignment vertical="center" wrapText="1"/>
    </xf>
    <xf numFmtId="0" fontId="1" fillId="0" borderId="29" xfId="6" applyNumberFormat="1" applyFont="1" applyFill="1" applyBorder="1" applyAlignment="1" applyProtection="1">
      <alignment horizontal="center" vertical="center" wrapText="1"/>
    </xf>
    <xf numFmtId="167" fontId="1" fillId="0" borderId="44" xfId="6" applyNumberFormat="1" applyFont="1" applyFill="1" applyBorder="1" applyAlignment="1">
      <alignment horizontal="center" vertical="center" wrapText="1"/>
    </xf>
    <xf numFmtId="0" fontId="1" fillId="0" borderId="0" xfId="0" applyFont="1" applyFill="1" applyBorder="1"/>
    <xf numFmtId="0" fontId="11" fillId="0" borderId="6" xfId="4" applyFont="1" applyFill="1" applyBorder="1" applyAlignment="1">
      <alignment horizontal="left" vertical="center"/>
    </xf>
    <xf numFmtId="0" fontId="2" fillId="0" borderId="0" xfId="4" applyFont="1" applyFill="1" applyBorder="1" applyAlignment="1">
      <alignment vertical="center"/>
    </xf>
    <xf numFmtId="0" fontId="2" fillId="0" borderId="0" xfId="4" applyFont="1" applyFill="1" applyBorder="1" applyAlignment="1">
      <alignment horizontal="center" vertical="center" wrapText="1"/>
    </xf>
    <xf numFmtId="0" fontId="18" fillId="0" borderId="0" xfId="0" applyFont="1" applyFill="1"/>
    <xf numFmtId="164" fontId="1" fillId="0" borderId="32" xfId="2" applyNumberFormat="1" applyFont="1" applyBorder="1" applyAlignment="1">
      <alignment horizontal="center" vertical="center"/>
    </xf>
    <xf numFmtId="164" fontId="1" fillId="0" borderId="33" xfId="2" applyNumberFormat="1" applyFont="1" applyBorder="1" applyAlignment="1">
      <alignment horizontal="center" vertical="center"/>
    </xf>
    <xf numFmtId="164" fontId="2" fillId="0" borderId="34" xfId="2" applyNumberFormat="1" applyFont="1" applyBorder="1" applyAlignment="1">
      <alignment horizontal="center" vertical="center"/>
    </xf>
    <xf numFmtId="9" fontId="1" fillId="0" borderId="0" xfId="0" applyNumberFormat="1" applyFont="1" applyBorder="1" applyAlignment="1"/>
    <xf numFmtId="9" fontId="1" fillId="0" borderId="0" xfId="0" applyNumberFormat="1" applyFont="1" applyFill="1" applyBorder="1" applyAlignment="1"/>
    <xf numFmtId="164" fontId="2" fillId="0" borderId="51" xfId="2" applyNumberFormat="1" applyFont="1" applyFill="1" applyBorder="1" applyAlignment="1">
      <alignment horizontal="center" vertical="center"/>
    </xf>
    <xf numFmtId="164" fontId="2" fillId="0" borderId="6" xfId="2" applyNumberFormat="1" applyFont="1" applyFill="1" applyBorder="1" applyAlignment="1">
      <alignment horizontal="center" vertical="center"/>
    </xf>
    <xf numFmtId="0" fontId="1" fillId="0" borderId="8" xfId="0" applyFont="1" applyFill="1" applyBorder="1" applyAlignment="1">
      <alignment horizontal="center" vertical="center" textRotation="90" wrapText="1"/>
    </xf>
    <xf numFmtId="0" fontId="1" fillId="0" borderId="27" xfId="0" applyFont="1" applyFill="1" applyBorder="1" applyAlignment="1">
      <alignment horizontal="center" vertical="center" textRotation="90" wrapText="1"/>
    </xf>
    <xf numFmtId="0" fontId="2" fillId="0" borderId="28" xfId="0" applyFont="1" applyFill="1" applyBorder="1" applyAlignment="1">
      <alignment horizontal="center" vertical="center" textRotation="90" wrapText="1"/>
    </xf>
    <xf numFmtId="164" fontId="2" fillId="0" borderId="52" xfId="3" applyNumberFormat="1" applyFont="1" applyFill="1" applyBorder="1" applyAlignment="1">
      <alignment horizontal="center" vertical="center"/>
    </xf>
    <xf numFmtId="164" fontId="2" fillId="0" borderId="49" xfId="3" applyNumberFormat="1" applyFont="1" applyFill="1" applyBorder="1" applyAlignment="1">
      <alignment horizontal="center" vertical="center"/>
    </xf>
    <xf numFmtId="164" fontId="2" fillId="0" borderId="53" xfId="3" applyNumberFormat="1" applyFont="1" applyFill="1" applyBorder="1" applyAlignment="1">
      <alignment horizontal="center" vertical="center"/>
    </xf>
    <xf numFmtId="164" fontId="1" fillId="0" borderId="32" xfId="2" applyNumberFormat="1" applyFont="1" applyFill="1" applyBorder="1" applyAlignment="1">
      <alignment horizontal="center" vertical="center"/>
    </xf>
    <xf numFmtId="164" fontId="1" fillId="0" borderId="33" xfId="2" applyNumberFormat="1" applyFont="1" applyFill="1" applyBorder="1" applyAlignment="1">
      <alignment horizontal="center" vertical="center"/>
    </xf>
    <xf numFmtId="164" fontId="2" fillId="0" borderId="34" xfId="2" applyNumberFormat="1" applyFont="1" applyFill="1" applyBorder="1" applyAlignment="1">
      <alignment horizontal="center" vertical="center"/>
    </xf>
    <xf numFmtId="0" fontId="2" fillId="2" borderId="0" xfId="0" applyFont="1" applyFill="1"/>
    <xf numFmtId="0" fontId="8" fillId="0" borderId="0" xfId="0" applyFont="1" applyFill="1" applyAlignment="1">
      <alignment horizontal="left" vertical="center"/>
    </xf>
    <xf numFmtId="0" fontId="2" fillId="0" borderId="0" xfId="0" applyFont="1"/>
    <xf numFmtId="0" fontId="1" fillId="4" borderId="29" xfId="23" applyFont="1" applyFill="1" applyBorder="1" applyAlignment="1">
      <alignment horizontal="left" vertical="center" wrapText="1"/>
    </xf>
    <xf numFmtId="0" fontId="1" fillId="4" borderId="29" xfId="23" applyFont="1" applyFill="1" applyBorder="1" applyAlignment="1">
      <alignment horizontal="left" vertical="center" wrapText="1"/>
    </xf>
    <xf numFmtId="0" fontId="1" fillId="0" borderId="15"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right"/>
    </xf>
    <xf numFmtId="0" fontId="1" fillId="0" borderId="10" xfId="0" applyFont="1" applyBorder="1" applyAlignment="1">
      <alignment horizontal="left"/>
    </xf>
    <xf numFmtId="0" fontId="1" fillId="0" borderId="13" xfId="0" applyFont="1" applyBorder="1" applyAlignment="1">
      <alignment horizontal="left"/>
    </xf>
    <xf numFmtId="0" fontId="1" fillId="0" borderId="1" xfId="0" applyFont="1" applyBorder="1" applyAlignment="1">
      <alignment horizontal="center" wrapText="1"/>
    </xf>
    <xf numFmtId="0" fontId="2" fillId="0" borderId="0" xfId="0" applyFont="1" applyAlignment="1">
      <alignment horizontal="right" vertical="justify"/>
    </xf>
    <xf numFmtId="164" fontId="2" fillId="0" borderId="41" xfId="0" applyNumberFormat="1" applyFont="1" applyBorder="1" applyAlignment="1">
      <alignment horizontal="left"/>
    </xf>
    <xf numFmtId="0" fontId="2" fillId="0" borderId="0" xfId="0" applyFont="1" applyAlignment="1">
      <alignment horizontal="center"/>
    </xf>
    <xf numFmtId="0" fontId="1" fillId="0" borderId="15" xfId="0" applyFont="1" applyBorder="1" applyAlignment="1">
      <alignment horizontal="center" vertical="top"/>
    </xf>
    <xf numFmtId="164" fontId="2" fillId="0" borderId="39" xfId="0" applyNumberFormat="1" applyFont="1" applyBorder="1" applyAlignment="1">
      <alignment horizontal="left"/>
    </xf>
    <xf numFmtId="0" fontId="1" fillId="0" borderId="0" xfId="0" applyFont="1" applyAlignment="1">
      <alignment horizontal="center" vertical="justify"/>
    </xf>
    <xf numFmtId="0" fontId="1" fillId="0" borderId="22"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0" xfId="0" applyFont="1" applyAlignment="1">
      <alignment horizontal="right"/>
    </xf>
    <xf numFmtId="164" fontId="1" fillId="0" borderId="39" xfId="0" applyNumberFormat="1" applyFont="1" applyBorder="1" applyAlignment="1">
      <alignment horizontal="center"/>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164" fontId="1" fillId="0" borderId="29" xfId="0" applyNumberFormat="1" applyFont="1" applyBorder="1" applyAlignment="1">
      <alignment horizontal="left" vertical="top" wrapText="1"/>
    </xf>
    <xf numFmtId="164" fontId="1" fillId="0" borderId="30" xfId="0" applyNumberFormat="1" applyFont="1" applyBorder="1" applyAlignment="1">
      <alignment horizontal="left" vertical="top"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164" fontId="1" fillId="0" borderId="21" xfId="0" applyNumberFormat="1" applyFont="1" applyBorder="1" applyAlignment="1">
      <alignment horizontal="left" vertical="top" wrapText="1"/>
    </xf>
    <xf numFmtId="164" fontId="1" fillId="0" borderId="22" xfId="0" applyNumberFormat="1" applyFont="1" applyBorder="1" applyAlignment="1">
      <alignment horizontal="left" vertical="top" wrapText="1"/>
    </xf>
    <xf numFmtId="0" fontId="2" fillId="0" borderId="37" xfId="0" applyFont="1" applyBorder="1" applyAlignment="1">
      <alignment horizontal="right"/>
    </xf>
    <xf numFmtId="0" fontId="2" fillId="0" borderId="38" xfId="0" applyFont="1" applyBorder="1" applyAlignment="1">
      <alignment horizontal="right"/>
    </xf>
    <xf numFmtId="0" fontId="2" fillId="0" borderId="2" xfId="0" applyFont="1" applyBorder="1" applyAlignment="1">
      <alignment horizontal="right"/>
    </xf>
    <xf numFmtId="0" fontId="2" fillId="0" borderId="21" xfId="0" applyFont="1" applyBorder="1" applyAlignment="1">
      <alignment horizontal="right"/>
    </xf>
    <xf numFmtId="0" fontId="2" fillId="0" borderId="22" xfId="0" applyFont="1" applyBorder="1" applyAlignment="1">
      <alignment horizontal="right"/>
    </xf>
    <xf numFmtId="0" fontId="1" fillId="0" borderId="5" xfId="0" applyFont="1" applyBorder="1" applyAlignment="1">
      <alignment horizontal="right"/>
    </xf>
    <xf numFmtId="0" fontId="1" fillId="0" borderId="29" xfId="0" applyFont="1" applyBorder="1" applyAlignment="1">
      <alignment horizontal="right"/>
    </xf>
    <xf numFmtId="0" fontId="1" fillId="0" borderId="30" xfId="0" applyFont="1" applyBorder="1" applyAlignment="1">
      <alignment horizontal="right"/>
    </xf>
    <xf numFmtId="0" fontId="2" fillId="0" borderId="5"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right"/>
    </xf>
    <xf numFmtId="0" fontId="2" fillId="0" borderId="32" xfId="0" applyFont="1" applyBorder="1" applyAlignment="1">
      <alignment horizontal="right"/>
    </xf>
    <xf numFmtId="0" fontId="2" fillId="0" borderId="33" xfId="0" applyFont="1" applyBorder="1" applyAlignment="1">
      <alignment horizontal="right"/>
    </xf>
    <xf numFmtId="0" fontId="2" fillId="0" borderId="34" xfId="0" applyFont="1" applyBorder="1" applyAlignment="1">
      <alignment horizontal="right"/>
    </xf>
    <xf numFmtId="0" fontId="2" fillId="0" borderId="1" xfId="0" applyFont="1" applyFill="1" applyBorder="1" applyAlignment="1">
      <alignment horizontal="center" vertical="center"/>
    </xf>
    <xf numFmtId="0" fontId="1" fillId="0" borderId="15" xfId="0" applyFont="1" applyFill="1" applyBorder="1" applyAlignment="1">
      <alignment horizontal="center" vertical="top"/>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2" fontId="1" fillId="0" borderId="0" xfId="0" applyNumberFormat="1" applyFont="1" applyFill="1" applyAlignment="1">
      <alignment horizontal="right" vertical="center"/>
    </xf>
    <xf numFmtId="0" fontId="1" fillId="0" borderId="2" xfId="0" applyFont="1" applyFill="1" applyBorder="1" applyAlignment="1">
      <alignment horizontal="center" vertical="center" textRotation="90" wrapText="1"/>
    </xf>
    <xf numFmtId="0" fontId="1" fillId="0" borderId="32" xfId="0" applyFont="1" applyFill="1" applyBorder="1" applyAlignment="1">
      <alignment horizontal="center" vertical="center" textRotation="90" wrapText="1"/>
    </xf>
    <xf numFmtId="0" fontId="1" fillId="0" borderId="21" xfId="0" applyFont="1" applyFill="1" applyBorder="1" applyAlignment="1">
      <alignment horizontal="center" vertical="center" textRotation="90" wrapText="1"/>
    </xf>
    <xf numFmtId="0" fontId="1" fillId="0" borderId="33" xfId="0" applyFont="1" applyFill="1" applyBorder="1" applyAlignment="1">
      <alignment horizontal="center" vertical="center" textRotation="90" wrapText="1"/>
    </xf>
    <xf numFmtId="0" fontId="1" fillId="0" borderId="33" xfId="0" applyFont="1" applyFill="1" applyBorder="1" applyAlignment="1">
      <alignment horizontal="center" vertical="center"/>
    </xf>
    <xf numFmtId="0" fontId="1" fillId="0" borderId="21" xfId="0" applyFont="1" applyFill="1" applyBorder="1" applyAlignment="1">
      <alignment horizontal="center" vertical="center" textRotation="90"/>
    </xf>
    <xf numFmtId="0" fontId="1" fillId="0" borderId="33" xfId="0" applyFont="1" applyFill="1" applyBorder="1" applyAlignment="1">
      <alignment horizontal="center" vertical="center" textRotation="90"/>
    </xf>
    <xf numFmtId="164" fontId="1" fillId="0" borderId="0" xfId="0" applyNumberFormat="1" applyFont="1" applyFill="1" applyAlignment="1">
      <alignment horizontal="center" vertical="center"/>
    </xf>
    <xf numFmtId="165" fontId="1" fillId="0" borderId="39" xfId="0" applyNumberFormat="1" applyFont="1" applyFill="1" applyBorder="1" applyAlignment="1">
      <alignment horizontal="left" wrapText="1"/>
    </xf>
    <xf numFmtId="0" fontId="1" fillId="0" borderId="22" xfId="0" applyFont="1" applyFill="1" applyBorder="1" applyAlignment="1">
      <alignment horizontal="center" vertical="center" textRotation="90" wrapText="1"/>
    </xf>
    <xf numFmtId="0" fontId="1" fillId="0" borderId="34" xfId="0" applyFont="1" applyFill="1" applyBorder="1" applyAlignment="1">
      <alignment horizontal="center" vertical="center" textRotation="90" wrapText="1"/>
    </xf>
    <xf numFmtId="165" fontId="1" fillId="0" borderId="1" xfId="0" applyNumberFormat="1" applyFont="1" applyFill="1" applyBorder="1" applyAlignment="1">
      <alignment horizontal="center" wrapText="1"/>
    </xf>
    <xf numFmtId="0" fontId="1" fillId="0" borderId="15" xfId="0" applyFont="1" applyFill="1" applyBorder="1" applyAlignment="1">
      <alignment horizontal="center" wrapText="1"/>
    </xf>
    <xf numFmtId="0" fontId="2" fillId="0" borderId="10" xfId="3" applyFont="1" applyFill="1" applyBorder="1" applyAlignment="1">
      <alignment horizontal="right" wrapText="1"/>
    </xf>
    <xf numFmtId="0" fontId="2" fillId="0" borderId="13" xfId="3" applyFont="1" applyFill="1" applyBorder="1" applyAlignment="1">
      <alignment horizontal="right" wrapText="1"/>
    </xf>
    <xf numFmtId="0" fontId="2" fillId="0" borderId="14" xfId="3" applyFont="1" applyFill="1" applyBorder="1" applyAlignment="1">
      <alignment horizontal="right" wrapText="1"/>
    </xf>
    <xf numFmtId="0" fontId="2" fillId="0" borderId="1" xfId="0" applyFont="1" applyBorder="1" applyAlignment="1">
      <alignment horizontal="center" vertical="center"/>
    </xf>
    <xf numFmtId="165" fontId="1" fillId="0" borderId="39" xfId="0" applyNumberFormat="1" applyFont="1" applyBorder="1" applyAlignment="1">
      <alignment horizontal="left" wrapText="1"/>
    </xf>
    <xf numFmtId="164" fontId="1" fillId="0" borderId="0" xfId="0" applyNumberFormat="1" applyFont="1" applyAlignment="1">
      <alignment horizontal="center" vertical="center"/>
    </xf>
    <xf numFmtId="0" fontId="1" fillId="0" borderId="32"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0" fontId="1" fillId="0" borderId="21" xfId="0" applyFont="1" applyBorder="1" applyAlignment="1">
      <alignment horizontal="center" vertical="center"/>
    </xf>
    <xf numFmtId="0" fontId="1" fillId="0" borderId="33" xfId="0" applyFont="1" applyBorder="1" applyAlignment="1">
      <alignment horizontal="center" vertical="center"/>
    </xf>
    <xf numFmtId="0" fontId="1" fillId="0" borderId="21" xfId="0" applyFont="1" applyBorder="1" applyAlignment="1">
      <alignment horizontal="center" vertical="center" textRotation="90"/>
    </xf>
    <xf numFmtId="0" fontId="1" fillId="0" borderId="33" xfId="0" applyFont="1" applyBorder="1" applyAlignment="1">
      <alignment horizontal="center" vertical="center" textRotation="90"/>
    </xf>
    <xf numFmtId="0" fontId="1" fillId="0" borderId="22"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2" fontId="1" fillId="0" borderId="0" xfId="0" applyNumberFormat="1" applyFont="1" applyAlignment="1">
      <alignment horizontal="right" vertical="center"/>
    </xf>
    <xf numFmtId="0" fontId="2" fillId="0" borderId="10" xfId="3" applyFont="1" applyBorder="1" applyAlignment="1">
      <alignment horizontal="right" wrapText="1"/>
    </xf>
    <xf numFmtId="0" fontId="2" fillId="0" borderId="13" xfId="3" applyFont="1" applyBorder="1" applyAlignment="1">
      <alignment horizontal="right" wrapText="1"/>
    </xf>
    <xf numFmtId="0" fontId="2" fillId="0" borderId="14" xfId="3" applyFont="1" applyBorder="1" applyAlignment="1">
      <alignment horizontal="right" wrapText="1"/>
    </xf>
    <xf numFmtId="165" fontId="1" fillId="0" borderId="1" xfId="0" applyNumberFormat="1" applyFont="1" applyBorder="1" applyAlignment="1">
      <alignment horizontal="center" wrapText="1"/>
    </xf>
    <xf numFmtId="0" fontId="1" fillId="0" borderId="26" xfId="4" applyFont="1" applyFill="1" applyBorder="1" applyAlignment="1">
      <alignment horizontal="left" vertical="center" wrapText="1"/>
    </xf>
    <xf numFmtId="0" fontId="1" fillId="0" borderId="48" xfId="4" applyFont="1" applyFill="1" applyBorder="1" applyAlignment="1">
      <alignment horizontal="left" vertical="center" wrapText="1"/>
    </xf>
    <xf numFmtId="0" fontId="1" fillId="0" borderId="47" xfId="4" applyFont="1" applyFill="1" applyBorder="1" applyAlignment="1">
      <alignment horizontal="left" vertical="center" wrapText="1"/>
    </xf>
    <xf numFmtId="0" fontId="2" fillId="0" borderId="49" xfId="3" applyFont="1" applyFill="1" applyBorder="1" applyAlignment="1">
      <alignment horizontal="right" wrapText="1"/>
    </xf>
    <xf numFmtId="165" fontId="1" fillId="0" borderId="1" xfId="0" applyNumberFormat="1" applyFont="1" applyFill="1" applyBorder="1" applyAlignment="1">
      <alignment horizontal="center" vertical="center" wrapText="1"/>
    </xf>
    <xf numFmtId="0" fontId="1" fillId="0" borderId="26" xfId="5" applyFont="1" applyFill="1" applyBorder="1" applyAlignment="1">
      <alignment horizontal="left" vertical="center" wrapText="1"/>
    </xf>
    <xf numFmtId="0" fontId="1" fillId="0" borderId="47" xfId="5" applyFont="1" applyFill="1" applyBorder="1" applyAlignment="1">
      <alignment horizontal="left" vertical="center" wrapText="1"/>
    </xf>
    <xf numFmtId="0" fontId="1" fillId="0" borderId="27" xfId="4" applyFont="1" applyFill="1" applyBorder="1" applyAlignment="1">
      <alignment horizontal="left" vertical="center" wrapText="1"/>
    </xf>
    <xf numFmtId="0" fontId="1" fillId="0" borderId="44" xfId="4" applyFont="1" applyFill="1" applyBorder="1" applyAlignment="1">
      <alignment horizontal="left" vertical="center" wrapText="1"/>
    </xf>
    <xf numFmtId="0" fontId="1" fillId="0" borderId="23" xfId="4" applyFont="1" applyFill="1" applyBorder="1" applyAlignment="1">
      <alignment horizontal="left" vertical="center" wrapText="1"/>
    </xf>
    <xf numFmtId="164" fontId="1" fillId="0" borderId="27" xfId="0" applyNumberFormat="1" applyFont="1" applyBorder="1" applyAlignment="1">
      <alignment horizontal="center" vertical="top" wrapText="1"/>
    </xf>
    <xf numFmtId="164" fontId="1" fillId="0" borderId="44" xfId="0" applyNumberFormat="1" applyFont="1" applyBorder="1" applyAlignment="1">
      <alignment horizontal="center" vertical="top" wrapText="1"/>
    </xf>
    <xf numFmtId="164" fontId="1" fillId="0" borderId="23" xfId="0" applyNumberFormat="1" applyFont="1" applyBorder="1" applyAlignment="1">
      <alignment horizontal="center" vertical="top" wrapText="1"/>
    </xf>
  </cellXfs>
  <cellStyles count="32">
    <cellStyle name="Comma 2" xfId="15" xr:uid="{45257675-8823-48DF-84DC-469F25847991}"/>
    <cellStyle name="Excel Built-in Explanatory Text" xfId="16" xr:uid="{7E7B1CF3-8334-4043-935E-89EFF64BE1E1}"/>
    <cellStyle name="Excel_BuiltIn_Explanatory Text" xfId="8" xr:uid="{00000000-0005-0000-0000-000000000000}"/>
    <cellStyle name="Good 2" xfId="17" xr:uid="{9CCCB04D-DF42-4C9A-8724-B30D439B7AF5}"/>
    <cellStyle name="Komats 2" xfId="9" xr:uid="{73A9F0ED-F27F-4143-B1CC-95566AD46673}"/>
    <cellStyle name="Normal 12" xfId="18" xr:uid="{6A3998E1-FA4D-4976-BCD9-9E932534AAF9}"/>
    <cellStyle name="Normal 2" xfId="2" xr:uid="{00000000-0005-0000-0000-000002000000}"/>
    <cellStyle name="Normal 2 2" xfId="13" xr:uid="{B5FDFC59-1017-43A4-9EA3-11B00A617D23}"/>
    <cellStyle name="Normal 2 2 2" xfId="20" xr:uid="{E4AAAE2A-A466-4958-AA48-E20646F3F0BF}"/>
    <cellStyle name="Normal 2 3" xfId="19" xr:uid="{A938418E-411F-4A57-A469-DFBEB47362CD}"/>
    <cellStyle name="Normal 2_Tame AVK Uliha 56 07.05.2010." xfId="21" xr:uid="{41FC3D8F-8BDF-452E-934E-75841EB9F26E}"/>
    <cellStyle name="Normal 3" xfId="6" xr:uid="{00000000-0005-0000-0000-000003000000}"/>
    <cellStyle name="Normal 5" xfId="22" xr:uid="{29B53CDB-E64E-44CA-93E8-A0898FC4FE08}"/>
    <cellStyle name="Normal_DA" xfId="14" xr:uid="{DE789587-B8F0-4146-986E-10BCD9B12E21}"/>
    <cellStyle name="Normal_Liepaja Peldu 5 UK tames" xfId="5" xr:uid="{00000000-0005-0000-0000-000004000000}"/>
    <cellStyle name="Normal_Siguldas 27 - tabulas" xfId="4" xr:uid="{00000000-0005-0000-0000-000005000000}"/>
    <cellStyle name="Normal_Siguldas 27 - tabulas 2" xfId="23" xr:uid="{004096F0-809D-4472-AD43-853CD0E44E56}"/>
    <cellStyle name="Parasts" xfId="0" builtinId="0"/>
    <cellStyle name="Parasts 2" xfId="10" xr:uid="{3E2A2EEB-E1CA-4F87-BBBA-EAC0E015856C}"/>
    <cellStyle name="Parasts 3" xfId="24" xr:uid="{F7965734-2B79-4278-AE38-D6B88E2D65FF}"/>
    <cellStyle name="Parasts 3 2" xfId="25" xr:uid="{AC7CDC55-7525-40C4-AD94-14D5FC056352}"/>
    <cellStyle name="Parasts 4" xfId="12" xr:uid="{99261366-CC33-4FEA-800C-D94375B1BCE0}"/>
    <cellStyle name="Procenti 2" xfId="26" xr:uid="{0FCE2C1F-DB9C-468F-8571-80FAAD842FF5}"/>
    <cellStyle name="Style 1" xfId="11" xr:uid="{897DB736-701D-4A25-B956-082F00201E6D}"/>
    <cellStyle name="Style 1 2" xfId="7" xr:uid="{00000000-0005-0000-0000-000006000000}"/>
    <cellStyle name="Style 1 3" xfId="27" xr:uid="{176A577A-26DE-4B90-8052-09E564CBEEE8}"/>
    <cellStyle name="Style 1 4" xfId="28" xr:uid="{B20D50D0-42F0-4B62-8D8E-229BAD86F400}"/>
    <cellStyle name="Обычный_33. OZOLNIEKU NOVADA DOME_OZO SKOLA_TELPU, GAITENU, KAPNU TELPU REMONTS_TAME_VADIMS_2011_02_25_melnraksts" xfId="1" xr:uid="{00000000-0005-0000-0000-000007000000}"/>
    <cellStyle name="Обычный_saulkrasti_tame" xfId="3" xr:uid="{00000000-0005-0000-0000-000008000000}"/>
    <cellStyle name="Стиль 1" xfId="29" xr:uid="{168E5FF7-51A6-4429-81AE-CE2A380AF555}"/>
    <cellStyle name="Стиль 1 2" xfId="30" xr:uid="{00456794-B0A2-4C01-A706-60784742F2FF}"/>
    <cellStyle name="Стиль 1 3" xfId="31" xr:uid="{4D818D6E-FB85-4925-99AD-828677C95A2C}"/>
  </cellStyles>
  <dxfs count="282">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CC99FF"/>
      <color rgb="FFFF66CC"/>
      <color rgb="FFCD17CD"/>
      <color rgb="FF99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C32"/>
  <sheetViews>
    <sheetView view="pageBreakPreview" zoomScale="115" zoomScaleNormal="115" zoomScaleSheetLayoutView="115" workbookViewId="0">
      <selection activeCell="B28" sqref="B28"/>
    </sheetView>
  </sheetViews>
  <sheetFormatPr defaultRowHeight="11.25" x14ac:dyDescent="0.2"/>
  <cols>
    <col min="1" max="1" width="16.85546875" style="1" customWidth="1"/>
    <col min="2" max="2" width="43.42578125" style="1" customWidth="1"/>
    <col min="3" max="3" width="22.42578125" style="1" customWidth="1"/>
    <col min="4" max="210" width="9.140625" style="1"/>
    <col min="211" max="211" width="1.42578125" style="1" customWidth="1"/>
    <col min="212" max="212" width="2.140625" style="1" customWidth="1"/>
    <col min="213" max="213" width="16.85546875" style="1" customWidth="1"/>
    <col min="214" max="214" width="43.42578125" style="1" customWidth="1"/>
    <col min="215" max="215" width="22.42578125" style="1" customWidth="1"/>
    <col min="216" max="216" width="9.140625" style="1"/>
    <col min="217" max="217" width="13.85546875" style="1" bestFit="1" customWidth="1"/>
    <col min="218" max="466" width="9.140625" style="1"/>
    <col min="467" max="467" width="1.42578125" style="1" customWidth="1"/>
    <col min="468" max="468" width="2.140625" style="1" customWidth="1"/>
    <col min="469" max="469" width="16.85546875" style="1" customWidth="1"/>
    <col min="470" max="470" width="43.42578125" style="1" customWidth="1"/>
    <col min="471" max="471" width="22.42578125" style="1" customWidth="1"/>
    <col min="472" max="472" width="9.140625" style="1"/>
    <col min="473" max="473" width="13.85546875" style="1" bestFit="1" customWidth="1"/>
    <col min="474" max="722" width="9.140625" style="1"/>
    <col min="723" max="723" width="1.42578125" style="1" customWidth="1"/>
    <col min="724" max="724" width="2.140625" style="1" customWidth="1"/>
    <col min="725" max="725" width="16.85546875" style="1" customWidth="1"/>
    <col min="726" max="726" width="43.42578125" style="1" customWidth="1"/>
    <col min="727" max="727" width="22.42578125" style="1" customWidth="1"/>
    <col min="728" max="728" width="9.140625" style="1"/>
    <col min="729" max="729" width="13.85546875" style="1" bestFit="1" customWidth="1"/>
    <col min="730" max="978" width="9.140625" style="1"/>
    <col min="979" max="979" width="1.42578125" style="1" customWidth="1"/>
    <col min="980" max="980" width="2.140625" style="1" customWidth="1"/>
    <col min="981" max="981" width="16.85546875" style="1" customWidth="1"/>
    <col min="982" max="982" width="43.42578125" style="1" customWidth="1"/>
    <col min="983" max="983" width="22.42578125" style="1" customWidth="1"/>
    <col min="984" max="984" width="9.140625" style="1"/>
    <col min="985" max="985" width="13.85546875" style="1" bestFit="1" customWidth="1"/>
    <col min="986" max="1234" width="9.140625" style="1"/>
    <col min="1235" max="1235" width="1.42578125" style="1" customWidth="1"/>
    <col min="1236" max="1236" width="2.140625" style="1" customWidth="1"/>
    <col min="1237" max="1237" width="16.85546875" style="1" customWidth="1"/>
    <col min="1238" max="1238" width="43.42578125" style="1" customWidth="1"/>
    <col min="1239" max="1239" width="22.42578125" style="1" customWidth="1"/>
    <col min="1240" max="1240" width="9.140625" style="1"/>
    <col min="1241" max="1241" width="13.85546875" style="1" bestFit="1" customWidth="1"/>
    <col min="1242" max="1490" width="9.140625" style="1"/>
    <col min="1491" max="1491" width="1.42578125" style="1" customWidth="1"/>
    <col min="1492" max="1492" width="2.140625" style="1" customWidth="1"/>
    <col min="1493" max="1493" width="16.85546875" style="1" customWidth="1"/>
    <col min="1494" max="1494" width="43.42578125" style="1" customWidth="1"/>
    <col min="1495" max="1495" width="22.42578125" style="1" customWidth="1"/>
    <col min="1496" max="1496" width="9.140625" style="1"/>
    <col min="1497" max="1497" width="13.85546875" style="1" bestFit="1" customWidth="1"/>
    <col min="1498" max="1746" width="9.140625" style="1"/>
    <col min="1747" max="1747" width="1.42578125" style="1" customWidth="1"/>
    <col min="1748" max="1748" width="2.140625" style="1" customWidth="1"/>
    <col min="1749" max="1749" width="16.85546875" style="1" customWidth="1"/>
    <col min="1750" max="1750" width="43.42578125" style="1" customWidth="1"/>
    <col min="1751" max="1751" width="22.42578125" style="1" customWidth="1"/>
    <col min="1752" max="1752" width="9.140625" style="1"/>
    <col min="1753" max="1753" width="13.85546875" style="1" bestFit="1" customWidth="1"/>
    <col min="1754" max="2002" width="9.140625" style="1"/>
    <col min="2003" max="2003" width="1.42578125" style="1" customWidth="1"/>
    <col min="2004" max="2004" width="2.140625" style="1" customWidth="1"/>
    <col min="2005" max="2005" width="16.85546875" style="1" customWidth="1"/>
    <col min="2006" max="2006" width="43.42578125" style="1" customWidth="1"/>
    <col min="2007" max="2007" width="22.42578125" style="1" customWidth="1"/>
    <col min="2008" max="2008" width="9.140625" style="1"/>
    <col min="2009" max="2009" width="13.85546875" style="1" bestFit="1" customWidth="1"/>
    <col min="2010" max="2258" width="9.140625" style="1"/>
    <col min="2259" max="2259" width="1.42578125" style="1" customWidth="1"/>
    <col min="2260" max="2260" width="2.140625" style="1" customWidth="1"/>
    <col min="2261" max="2261" width="16.85546875" style="1" customWidth="1"/>
    <col min="2262" max="2262" width="43.42578125" style="1" customWidth="1"/>
    <col min="2263" max="2263" width="22.42578125" style="1" customWidth="1"/>
    <col min="2264" max="2264" width="9.140625" style="1"/>
    <col min="2265" max="2265" width="13.85546875" style="1" bestFit="1" customWidth="1"/>
    <col min="2266" max="2514" width="9.140625" style="1"/>
    <col min="2515" max="2515" width="1.42578125" style="1" customWidth="1"/>
    <col min="2516" max="2516" width="2.140625" style="1" customWidth="1"/>
    <col min="2517" max="2517" width="16.85546875" style="1" customWidth="1"/>
    <col min="2518" max="2518" width="43.42578125" style="1" customWidth="1"/>
    <col min="2519" max="2519" width="22.42578125" style="1" customWidth="1"/>
    <col min="2520" max="2520" width="9.140625" style="1"/>
    <col min="2521" max="2521" width="13.85546875" style="1" bestFit="1" customWidth="1"/>
    <col min="2522" max="2770" width="9.140625" style="1"/>
    <col min="2771" max="2771" width="1.42578125" style="1" customWidth="1"/>
    <col min="2772" max="2772" width="2.140625" style="1" customWidth="1"/>
    <col min="2773" max="2773" width="16.85546875" style="1" customWidth="1"/>
    <col min="2774" max="2774" width="43.42578125" style="1" customWidth="1"/>
    <col min="2775" max="2775" width="22.42578125" style="1" customWidth="1"/>
    <col min="2776" max="2776" width="9.140625" style="1"/>
    <col min="2777" max="2777" width="13.85546875" style="1" bestFit="1" customWidth="1"/>
    <col min="2778" max="3026" width="9.140625" style="1"/>
    <col min="3027" max="3027" width="1.42578125" style="1" customWidth="1"/>
    <col min="3028" max="3028" width="2.140625" style="1" customWidth="1"/>
    <col min="3029" max="3029" width="16.85546875" style="1" customWidth="1"/>
    <col min="3030" max="3030" width="43.42578125" style="1" customWidth="1"/>
    <col min="3031" max="3031" width="22.42578125" style="1" customWidth="1"/>
    <col min="3032" max="3032" width="9.140625" style="1"/>
    <col min="3033" max="3033" width="13.85546875" style="1" bestFit="1" customWidth="1"/>
    <col min="3034" max="3282" width="9.140625" style="1"/>
    <col min="3283" max="3283" width="1.42578125" style="1" customWidth="1"/>
    <col min="3284" max="3284" width="2.140625" style="1" customWidth="1"/>
    <col min="3285" max="3285" width="16.85546875" style="1" customWidth="1"/>
    <col min="3286" max="3286" width="43.42578125" style="1" customWidth="1"/>
    <col min="3287" max="3287" width="22.42578125" style="1" customWidth="1"/>
    <col min="3288" max="3288" width="9.140625" style="1"/>
    <col min="3289" max="3289" width="13.85546875" style="1" bestFit="1" customWidth="1"/>
    <col min="3290" max="3538" width="9.140625" style="1"/>
    <col min="3539" max="3539" width="1.42578125" style="1" customWidth="1"/>
    <col min="3540" max="3540" width="2.140625" style="1" customWidth="1"/>
    <col min="3541" max="3541" width="16.85546875" style="1" customWidth="1"/>
    <col min="3542" max="3542" width="43.42578125" style="1" customWidth="1"/>
    <col min="3543" max="3543" width="22.42578125" style="1" customWidth="1"/>
    <col min="3544" max="3544" width="9.140625" style="1"/>
    <col min="3545" max="3545" width="13.85546875" style="1" bestFit="1" customWidth="1"/>
    <col min="3546" max="3794" width="9.140625" style="1"/>
    <col min="3795" max="3795" width="1.42578125" style="1" customWidth="1"/>
    <col min="3796" max="3796" width="2.140625" style="1" customWidth="1"/>
    <col min="3797" max="3797" width="16.85546875" style="1" customWidth="1"/>
    <col min="3798" max="3798" width="43.42578125" style="1" customWidth="1"/>
    <col min="3799" max="3799" width="22.42578125" style="1" customWidth="1"/>
    <col min="3800" max="3800" width="9.140625" style="1"/>
    <col min="3801" max="3801" width="13.85546875" style="1" bestFit="1" customWidth="1"/>
    <col min="3802" max="4050" width="9.140625" style="1"/>
    <col min="4051" max="4051" width="1.42578125" style="1" customWidth="1"/>
    <col min="4052" max="4052" width="2.140625" style="1" customWidth="1"/>
    <col min="4053" max="4053" width="16.85546875" style="1" customWidth="1"/>
    <col min="4054" max="4054" width="43.42578125" style="1" customWidth="1"/>
    <col min="4055" max="4055" width="22.42578125" style="1" customWidth="1"/>
    <col min="4056" max="4056" width="9.140625" style="1"/>
    <col min="4057" max="4057" width="13.85546875" style="1" bestFit="1" customWidth="1"/>
    <col min="4058" max="4306" width="9.140625" style="1"/>
    <col min="4307" max="4307" width="1.42578125" style="1" customWidth="1"/>
    <col min="4308" max="4308" width="2.140625" style="1" customWidth="1"/>
    <col min="4309" max="4309" width="16.85546875" style="1" customWidth="1"/>
    <col min="4310" max="4310" width="43.42578125" style="1" customWidth="1"/>
    <col min="4311" max="4311" width="22.42578125" style="1" customWidth="1"/>
    <col min="4312" max="4312" width="9.140625" style="1"/>
    <col min="4313" max="4313" width="13.85546875" style="1" bestFit="1" customWidth="1"/>
    <col min="4314" max="4562" width="9.140625" style="1"/>
    <col min="4563" max="4563" width="1.42578125" style="1" customWidth="1"/>
    <col min="4564" max="4564" width="2.140625" style="1" customWidth="1"/>
    <col min="4565" max="4565" width="16.85546875" style="1" customWidth="1"/>
    <col min="4566" max="4566" width="43.42578125" style="1" customWidth="1"/>
    <col min="4567" max="4567" width="22.42578125" style="1" customWidth="1"/>
    <col min="4568" max="4568" width="9.140625" style="1"/>
    <col min="4569" max="4569" width="13.85546875" style="1" bestFit="1" customWidth="1"/>
    <col min="4570" max="4818" width="9.140625" style="1"/>
    <col min="4819" max="4819" width="1.42578125" style="1" customWidth="1"/>
    <col min="4820" max="4820" width="2.140625" style="1" customWidth="1"/>
    <col min="4821" max="4821" width="16.85546875" style="1" customWidth="1"/>
    <col min="4822" max="4822" width="43.42578125" style="1" customWidth="1"/>
    <col min="4823" max="4823" width="22.42578125" style="1" customWidth="1"/>
    <col min="4824" max="4824" width="9.140625" style="1"/>
    <col min="4825" max="4825" width="13.85546875" style="1" bestFit="1" customWidth="1"/>
    <col min="4826" max="5074" width="9.140625" style="1"/>
    <col min="5075" max="5075" width="1.42578125" style="1" customWidth="1"/>
    <col min="5076" max="5076" width="2.140625" style="1" customWidth="1"/>
    <col min="5077" max="5077" width="16.85546875" style="1" customWidth="1"/>
    <col min="5078" max="5078" width="43.42578125" style="1" customWidth="1"/>
    <col min="5079" max="5079" width="22.42578125" style="1" customWidth="1"/>
    <col min="5080" max="5080" width="9.140625" style="1"/>
    <col min="5081" max="5081" width="13.85546875" style="1" bestFit="1" customWidth="1"/>
    <col min="5082" max="5330" width="9.140625" style="1"/>
    <col min="5331" max="5331" width="1.42578125" style="1" customWidth="1"/>
    <col min="5332" max="5332" width="2.140625" style="1" customWidth="1"/>
    <col min="5333" max="5333" width="16.85546875" style="1" customWidth="1"/>
    <col min="5334" max="5334" width="43.42578125" style="1" customWidth="1"/>
    <col min="5335" max="5335" width="22.42578125" style="1" customWidth="1"/>
    <col min="5336" max="5336" width="9.140625" style="1"/>
    <col min="5337" max="5337" width="13.85546875" style="1" bestFit="1" customWidth="1"/>
    <col min="5338" max="5586" width="9.140625" style="1"/>
    <col min="5587" max="5587" width="1.42578125" style="1" customWidth="1"/>
    <col min="5588" max="5588" width="2.140625" style="1" customWidth="1"/>
    <col min="5589" max="5589" width="16.85546875" style="1" customWidth="1"/>
    <col min="5590" max="5590" width="43.42578125" style="1" customWidth="1"/>
    <col min="5591" max="5591" width="22.42578125" style="1" customWidth="1"/>
    <col min="5592" max="5592" width="9.140625" style="1"/>
    <col min="5593" max="5593" width="13.85546875" style="1" bestFit="1" customWidth="1"/>
    <col min="5594" max="5842" width="9.140625" style="1"/>
    <col min="5843" max="5843" width="1.42578125" style="1" customWidth="1"/>
    <col min="5844" max="5844" width="2.140625" style="1" customWidth="1"/>
    <col min="5845" max="5845" width="16.85546875" style="1" customWidth="1"/>
    <col min="5846" max="5846" width="43.42578125" style="1" customWidth="1"/>
    <col min="5847" max="5847" width="22.42578125" style="1" customWidth="1"/>
    <col min="5848" max="5848" width="9.140625" style="1"/>
    <col min="5849" max="5849" width="13.85546875" style="1" bestFit="1" customWidth="1"/>
    <col min="5850" max="6098" width="9.140625" style="1"/>
    <col min="6099" max="6099" width="1.42578125" style="1" customWidth="1"/>
    <col min="6100" max="6100" width="2.140625" style="1" customWidth="1"/>
    <col min="6101" max="6101" width="16.85546875" style="1" customWidth="1"/>
    <col min="6102" max="6102" width="43.42578125" style="1" customWidth="1"/>
    <col min="6103" max="6103" width="22.42578125" style="1" customWidth="1"/>
    <col min="6104" max="6104" width="9.140625" style="1"/>
    <col min="6105" max="6105" width="13.85546875" style="1" bestFit="1" customWidth="1"/>
    <col min="6106" max="6354" width="9.140625" style="1"/>
    <col min="6355" max="6355" width="1.42578125" style="1" customWidth="1"/>
    <col min="6356" max="6356" width="2.140625" style="1" customWidth="1"/>
    <col min="6357" max="6357" width="16.85546875" style="1" customWidth="1"/>
    <col min="6358" max="6358" width="43.42578125" style="1" customWidth="1"/>
    <col min="6359" max="6359" width="22.42578125" style="1" customWidth="1"/>
    <col min="6360" max="6360" width="9.140625" style="1"/>
    <col min="6361" max="6361" width="13.85546875" style="1" bestFit="1" customWidth="1"/>
    <col min="6362" max="6610" width="9.140625" style="1"/>
    <col min="6611" max="6611" width="1.42578125" style="1" customWidth="1"/>
    <col min="6612" max="6612" width="2.140625" style="1" customWidth="1"/>
    <col min="6613" max="6613" width="16.85546875" style="1" customWidth="1"/>
    <col min="6614" max="6614" width="43.42578125" style="1" customWidth="1"/>
    <col min="6615" max="6615" width="22.42578125" style="1" customWidth="1"/>
    <col min="6616" max="6616" width="9.140625" style="1"/>
    <col min="6617" max="6617" width="13.85546875" style="1" bestFit="1" customWidth="1"/>
    <col min="6618" max="6866" width="9.140625" style="1"/>
    <col min="6867" max="6867" width="1.42578125" style="1" customWidth="1"/>
    <col min="6868" max="6868" width="2.140625" style="1" customWidth="1"/>
    <col min="6869" max="6869" width="16.85546875" style="1" customWidth="1"/>
    <col min="6870" max="6870" width="43.42578125" style="1" customWidth="1"/>
    <col min="6871" max="6871" width="22.42578125" style="1" customWidth="1"/>
    <col min="6872" max="6872" width="9.140625" style="1"/>
    <col min="6873" max="6873" width="13.85546875" style="1" bestFit="1" customWidth="1"/>
    <col min="6874" max="7122" width="9.140625" style="1"/>
    <col min="7123" max="7123" width="1.42578125" style="1" customWidth="1"/>
    <col min="7124" max="7124" width="2.140625" style="1" customWidth="1"/>
    <col min="7125" max="7125" width="16.85546875" style="1" customWidth="1"/>
    <col min="7126" max="7126" width="43.42578125" style="1" customWidth="1"/>
    <col min="7127" max="7127" width="22.42578125" style="1" customWidth="1"/>
    <col min="7128" max="7128" width="9.140625" style="1"/>
    <col min="7129" max="7129" width="13.85546875" style="1" bestFit="1" customWidth="1"/>
    <col min="7130" max="7378" width="9.140625" style="1"/>
    <col min="7379" max="7379" width="1.42578125" style="1" customWidth="1"/>
    <col min="7380" max="7380" width="2.140625" style="1" customWidth="1"/>
    <col min="7381" max="7381" width="16.85546875" style="1" customWidth="1"/>
    <col min="7382" max="7382" width="43.42578125" style="1" customWidth="1"/>
    <col min="7383" max="7383" width="22.42578125" style="1" customWidth="1"/>
    <col min="7384" max="7384" width="9.140625" style="1"/>
    <col min="7385" max="7385" width="13.85546875" style="1" bestFit="1" customWidth="1"/>
    <col min="7386" max="7634" width="9.140625" style="1"/>
    <col min="7635" max="7635" width="1.42578125" style="1" customWidth="1"/>
    <col min="7636" max="7636" width="2.140625" style="1" customWidth="1"/>
    <col min="7637" max="7637" width="16.85546875" style="1" customWidth="1"/>
    <col min="7638" max="7638" width="43.42578125" style="1" customWidth="1"/>
    <col min="7639" max="7639" width="22.42578125" style="1" customWidth="1"/>
    <col min="7640" max="7640" width="9.140625" style="1"/>
    <col min="7641" max="7641" width="13.85546875" style="1" bestFit="1" customWidth="1"/>
    <col min="7642" max="7890" width="9.140625" style="1"/>
    <col min="7891" max="7891" width="1.42578125" style="1" customWidth="1"/>
    <col min="7892" max="7892" width="2.140625" style="1" customWidth="1"/>
    <col min="7893" max="7893" width="16.85546875" style="1" customWidth="1"/>
    <col min="7894" max="7894" width="43.42578125" style="1" customWidth="1"/>
    <col min="7895" max="7895" width="22.42578125" style="1" customWidth="1"/>
    <col min="7896" max="7896" width="9.140625" style="1"/>
    <col min="7897" max="7897" width="13.85546875" style="1" bestFit="1" customWidth="1"/>
    <col min="7898" max="8146" width="9.140625" style="1"/>
    <col min="8147" max="8147" width="1.42578125" style="1" customWidth="1"/>
    <col min="8148" max="8148" width="2.140625" style="1" customWidth="1"/>
    <col min="8149" max="8149" width="16.85546875" style="1" customWidth="1"/>
    <col min="8150" max="8150" width="43.42578125" style="1" customWidth="1"/>
    <col min="8151" max="8151" width="22.42578125" style="1" customWidth="1"/>
    <col min="8152" max="8152" width="9.140625" style="1"/>
    <col min="8153" max="8153" width="13.85546875" style="1" bestFit="1" customWidth="1"/>
    <col min="8154" max="8402" width="9.140625" style="1"/>
    <col min="8403" max="8403" width="1.42578125" style="1" customWidth="1"/>
    <col min="8404" max="8404" width="2.140625" style="1" customWidth="1"/>
    <col min="8405" max="8405" width="16.85546875" style="1" customWidth="1"/>
    <col min="8406" max="8406" width="43.42578125" style="1" customWidth="1"/>
    <col min="8407" max="8407" width="22.42578125" style="1" customWidth="1"/>
    <col min="8408" max="8408" width="9.140625" style="1"/>
    <col min="8409" max="8409" width="13.85546875" style="1" bestFit="1" customWidth="1"/>
    <col min="8410" max="8658" width="9.140625" style="1"/>
    <col min="8659" max="8659" width="1.42578125" style="1" customWidth="1"/>
    <col min="8660" max="8660" width="2.140625" style="1" customWidth="1"/>
    <col min="8661" max="8661" width="16.85546875" style="1" customWidth="1"/>
    <col min="8662" max="8662" width="43.42578125" style="1" customWidth="1"/>
    <col min="8663" max="8663" width="22.42578125" style="1" customWidth="1"/>
    <col min="8664" max="8664" width="9.140625" style="1"/>
    <col min="8665" max="8665" width="13.85546875" style="1" bestFit="1" customWidth="1"/>
    <col min="8666" max="8914" width="9.140625" style="1"/>
    <col min="8915" max="8915" width="1.42578125" style="1" customWidth="1"/>
    <col min="8916" max="8916" width="2.140625" style="1" customWidth="1"/>
    <col min="8917" max="8917" width="16.85546875" style="1" customWidth="1"/>
    <col min="8918" max="8918" width="43.42578125" style="1" customWidth="1"/>
    <col min="8919" max="8919" width="22.42578125" style="1" customWidth="1"/>
    <col min="8920" max="8920" width="9.140625" style="1"/>
    <col min="8921" max="8921" width="13.85546875" style="1" bestFit="1" customWidth="1"/>
    <col min="8922" max="9170" width="9.140625" style="1"/>
    <col min="9171" max="9171" width="1.42578125" style="1" customWidth="1"/>
    <col min="9172" max="9172" width="2.140625" style="1" customWidth="1"/>
    <col min="9173" max="9173" width="16.85546875" style="1" customWidth="1"/>
    <col min="9174" max="9174" width="43.42578125" style="1" customWidth="1"/>
    <col min="9175" max="9175" width="22.42578125" style="1" customWidth="1"/>
    <col min="9176" max="9176" width="9.140625" style="1"/>
    <col min="9177" max="9177" width="13.85546875" style="1" bestFit="1" customWidth="1"/>
    <col min="9178" max="9426" width="9.140625" style="1"/>
    <col min="9427" max="9427" width="1.42578125" style="1" customWidth="1"/>
    <col min="9428" max="9428" width="2.140625" style="1" customWidth="1"/>
    <col min="9429" max="9429" width="16.85546875" style="1" customWidth="1"/>
    <col min="9430" max="9430" width="43.42578125" style="1" customWidth="1"/>
    <col min="9431" max="9431" width="22.42578125" style="1" customWidth="1"/>
    <col min="9432" max="9432" width="9.140625" style="1"/>
    <col min="9433" max="9433" width="13.85546875" style="1" bestFit="1" customWidth="1"/>
    <col min="9434" max="9682" width="9.140625" style="1"/>
    <col min="9683" max="9683" width="1.42578125" style="1" customWidth="1"/>
    <col min="9684" max="9684" width="2.140625" style="1" customWidth="1"/>
    <col min="9685" max="9685" width="16.85546875" style="1" customWidth="1"/>
    <col min="9686" max="9686" width="43.42578125" style="1" customWidth="1"/>
    <col min="9687" max="9687" width="22.42578125" style="1" customWidth="1"/>
    <col min="9688" max="9688" width="9.140625" style="1"/>
    <col min="9689" max="9689" width="13.85546875" style="1" bestFit="1" customWidth="1"/>
    <col min="9690" max="9938" width="9.140625" style="1"/>
    <col min="9939" max="9939" width="1.42578125" style="1" customWidth="1"/>
    <col min="9940" max="9940" width="2.140625" style="1" customWidth="1"/>
    <col min="9941" max="9941" width="16.85546875" style="1" customWidth="1"/>
    <col min="9942" max="9942" width="43.42578125" style="1" customWidth="1"/>
    <col min="9943" max="9943" width="22.42578125" style="1" customWidth="1"/>
    <col min="9944" max="9944" width="9.140625" style="1"/>
    <col min="9945" max="9945" width="13.85546875" style="1" bestFit="1" customWidth="1"/>
    <col min="9946" max="10194" width="9.140625" style="1"/>
    <col min="10195" max="10195" width="1.42578125" style="1" customWidth="1"/>
    <col min="10196" max="10196" width="2.140625" style="1" customWidth="1"/>
    <col min="10197" max="10197" width="16.85546875" style="1" customWidth="1"/>
    <col min="10198" max="10198" width="43.42578125" style="1" customWidth="1"/>
    <col min="10199" max="10199" width="22.42578125" style="1" customWidth="1"/>
    <col min="10200" max="10200" width="9.140625" style="1"/>
    <col min="10201" max="10201" width="13.85546875" style="1" bestFit="1" customWidth="1"/>
    <col min="10202" max="10450" width="9.140625" style="1"/>
    <col min="10451" max="10451" width="1.42578125" style="1" customWidth="1"/>
    <col min="10452" max="10452" width="2.140625" style="1" customWidth="1"/>
    <col min="10453" max="10453" width="16.85546875" style="1" customWidth="1"/>
    <col min="10454" max="10454" width="43.42578125" style="1" customWidth="1"/>
    <col min="10455" max="10455" width="22.42578125" style="1" customWidth="1"/>
    <col min="10456" max="10456" width="9.140625" style="1"/>
    <col min="10457" max="10457" width="13.85546875" style="1" bestFit="1" customWidth="1"/>
    <col min="10458" max="10706" width="9.140625" style="1"/>
    <col min="10707" max="10707" width="1.42578125" style="1" customWidth="1"/>
    <col min="10708" max="10708" width="2.140625" style="1" customWidth="1"/>
    <col min="10709" max="10709" width="16.85546875" style="1" customWidth="1"/>
    <col min="10710" max="10710" width="43.42578125" style="1" customWidth="1"/>
    <col min="10711" max="10711" width="22.42578125" style="1" customWidth="1"/>
    <col min="10712" max="10712" width="9.140625" style="1"/>
    <col min="10713" max="10713" width="13.85546875" style="1" bestFit="1" customWidth="1"/>
    <col min="10714" max="10962" width="9.140625" style="1"/>
    <col min="10963" max="10963" width="1.42578125" style="1" customWidth="1"/>
    <col min="10964" max="10964" width="2.140625" style="1" customWidth="1"/>
    <col min="10965" max="10965" width="16.85546875" style="1" customWidth="1"/>
    <col min="10966" max="10966" width="43.42578125" style="1" customWidth="1"/>
    <col min="10967" max="10967" width="22.42578125" style="1" customWidth="1"/>
    <col min="10968" max="10968" width="9.140625" style="1"/>
    <col min="10969" max="10969" width="13.85546875" style="1" bestFit="1" customWidth="1"/>
    <col min="10970" max="11218" width="9.140625" style="1"/>
    <col min="11219" max="11219" width="1.42578125" style="1" customWidth="1"/>
    <col min="11220" max="11220" width="2.140625" style="1" customWidth="1"/>
    <col min="11221" max="11221" width="16.85546875" style="1" customWidth="1"/>
    <col min="11222" max="11222" width="43.42578125" style="1" customWidth="1"/>
    <col min="11223" max="11223" width="22.42578125" style="1" customWidth="1"/>
    <col min="11224" max="11224" width="9.140625" style="1"/>
    <col min="11225" max="11225" width="13.85546875" style="1" bestFit="1" customWidth="1"/>
    <col min="11226" max="11474" width="9.140625" style="1"/>
    <col min="11475" max="11475" width="1.42578125" style="1" customWidth="1"/>
    <col min="11476" max="11476" width="2.140625" style="1" customWidth="1"/>
    <col min="11477" max="11477" width="16.85546875" style="1" customWidth="1"/>
    <col min="11478" max="11478" width="43.42578125" style="1" customWidth="1"/>
    <col min="11479" max="11479" width="22.42578125" style="1" customWidth="1"/>
    <col min="11480" max="11480" width="9.140625" style="1"/>
    <col min="11481" max="11481" width="13.85546875" style="1" bestFit="1" customWidth="1"/>
    <col min="11482" max="11730" width="9.140625" style="1"/>
    <col min="11731" max="11731" width="1.42578125" style="1" customWidth="1"/>
    <col min="11732" max="11732" width="2.140625" style="1" customWidth="1"/>
    <col min="11733" max="11733" width="16.85546875" style="1" customWidth="1"/>
    <col min="11734" max="11734" width="43.42578125" style="1" customWidth="1"/>
    <col min="11735" max="11735" width="22.42578125" style="1" customWidth="1"/>
    <col min="11736" max="11736" width="9.140625" style="1"/>
    <col min="11737" max="11737" width="13.85546875" style="1" bestFit="1" customWidth="1"/>
    <col min="11738" max="11986" width="9.140625" style="1"/>
    <col min="11987" max="11987" width="1.42578125" style="1" customWidth="1"/>
    <col min="11988" max="11988" width="2.140625" style="1" customWidth="1"/>
    <col min="11989" max="11989" width="16.85546875" style="1" customWidth="1"/>
    <col min="11990" max="11990" width="43.42578125" style="1" customWidth="1"/>
    <col min="11991" max="11991" width="22.42578125" style="1" customWidth="1"/>
    <col min="11992" max="11992" width="9.140625" style="1"/>
    <col min="11993" max="11993" width="13.85546875" style="1" bestFit="1" customWidth="1"/>
    <col min="11994" max="12242" width="9.140625" style="1"/>
    <col min="12243" max="12243" width="1.42578125" style="1" customWidth="1"/>
    <col min="12244" max="12244" width="2.140625" style="1" customWidth="1"/>
    <col min="12245" max="12245" width="16.85546875" style="1" customWidth="1"/>
    <col min="12246" max="12246" width="43.42578125" style="1" customWidth="1"/>
    <col min="12247" max="12247" width="22.42578125" style="1" customWidth="1"/>
    <col min="12248" max="12248" width="9.140625" style="1"/>
    <col min="12249" max="12249" width="13.85546875" style="1" bestFit="1" customWidth="1"/>
    <col min="12250" max="12498" width="9.140625" style="1"/>
    <col min="12499" max="12499" width="1.42578125" style="1" customWidth="1"/>
    <col min="12500" max="12500" width="2.140625" style="1" customWidth="1"/>
    <col min="12501" max="12501" width="16.85546875" style="1" customWidth="1"/>
    <col min="12502" max="12502" width="43.42578125" style="1" customWidth="1"/>
    <col min="12503" max="12503" width="22.42578125" style="1" customWidth="1"/>
    <col min="12504" max="12504" width="9.140625" style="1"/>
    <col min="12505" max="12505" width="13.85546875" style="1" bestFit="1" customWidth="1"/>
    <col min="12506" max="12754" width="9.140625" style="1"/>
    <col min="12755" max="12755" width="1.42578125" style="1" customWidth="1"/>
    <col min="12756" max="12756" width="2.140625" style="1" customWidth="1"/>
    <col min="12757" max="12757" width="16.85546875" style="1" customWidth="1"/>
    <col min="12758" max="12758" width="43.42578125" style="1" customWidth="1"/>
    <col min="12759" max="12759" width="22.42578125" style="1" customWidth="1"/>
    <col min="12760" max="12760" width="9.140625" style="1"/>
    <col min="12761" max="12761" width="13.85546875" style="1" bestFit="1" customWidth="1"/>
    <col min="12762" max="13010" width="9.140625" style="1"/>
    <col min="13011" max="13011" width="1.42578125" style="1" customWidth="1"/>
    <col min="13012" max="13012" width="2.140625" style="1" customWidth="1"/>
    <col min="13013" max="13013" width="16.85546875" style="1" customWidth="1"/>
    <col min="13014" max="13014" width="43.42578125" style="1" customWidth="1"/>
    <col min="13015" max="13015" width="22.42578125" style="1" customWidth="1"/>
    <col min="13016" max="13016" width="9.140625" style="1"/>
    <col min="13017" max="13017" width="13.85546875" style="1" bestFit="1" customWidth="1"/>
    <col min="13018" max="13266" width="9.140625" style="1"/>
    <col min="13267" max="13267" width="1.42578125" style="1" customWidth="1"/>
    <col min="13268" max="13268" width="2.140625" style="1" customWidth="1"/>
    <col min="13269" max="13269" width="16.85546875" style="1" customWidth="1"/>
    <col min="13270" max="13270" width="43.42578125" style="1" customWidth="1"/>
    <col min="13271" max="13271" width="22.42578125" style="1" customWidth="1"/>
    <col min="13272" max="13272" width="9.140625" style="1"/>
    <col min="13273" max="13273" width="13.85546875" style="1" bestFit="1" customWidth="1"/>
    <col min="13274" max="13522" width="9.140625" style="1"/>
    <col min="13523" max="13523" width="1.42578125" style="1" customWidth="1"/>
    <col min="13524" max="13524" width="2.140625" style="1" customWidth="1"/>
    <col min="13525" max="13525" width="16.85546875" style="1" customWidth="1"/>
    <col min="13526" max="13526" width="43.42578125" style="1" customWidth="1"/>
    <col min="13527" max="13527" width="22.42578125" style="1" customWidth="1"/>
    <col min="13528" max="13528" width="9.140625" style="1"/>
    <col min="13529" max="13529" width="13.85546875" style="1" bestFit="1" customWidth="1"/>
    <col min="13530" max="13778" width="9.140625" style="1"/>
    <col min="13779" max="13779" width="1.42578125" style="1" customWidth="1"/>
    <col min="13780" max="13780" width="2.140625" style="1" customWidth="1"/>
    <col min="13781" max="13781" width="16.85546875" style="1" customWidth="1"/>
    <col min="13782" max="13782" width="43.42578125" style="1" customWidth="1"/>
    <col min="13783" max="13783" width="22.42578125" style="1" customWidth="1"/>
    <col min="13784" max="13784" width="9.140625" style="1"/>
    <col min="13785" max="13785" width="13.85546875" style="1" bestFit="1" customWidth="1"/>
    <col min="13786" max="14034" width="9.140625" style="1"/>
    <col min="14035" max="14035" width="1.42578125" style="1" customWidth="1"/>
    <col min="14036" max="14036" width="2.140625" style="1" customWidth="1"/>
    <col min="14037" max="14037" width="16.85546875" style="1" customWidth="1"/>
    <col min="14038" max="14038" width="43.42578125" style="1" customWidth="1"/>
    <col min="14039" max="14039" width="22.42578125" style="1" customWidth="1"/>
    <col min="14040" max="14040" width="9.140625" style="1"/>
    <col min="14041" max="14041" width="13.85546875" style="1" bestFit="1" customWidth="1"/>
    <col min="14042" max="14290" width="9.140625" style="1"/>
    <col min="14291" max="14291" width="1.42578125" style="1" customWidth="1"/>
    <col min="14292" max="14292" width="2.140625" style="1" customWidth="1"/>
    <col min="14293" max="14293" width="16.85546875" style="1" customWidth="1"/>
    <col min="14294" max="14294" width="43.42578125" style="1" customWidth="1"/>
    <col min="14295" max="14295" width="22.42578125" style="1" customWidth="1"/>
    <col min="14296" max="14296" width="9.140625" style="1"/>
    <col min="14297" max="14297" width="13.85546875" style="1" bestFit="1" customWidth="1"/>
    <col min="14298" max="14546" width="9.140625" style="1"/>
    <col min="14547" max="14547" width="1.42578125" style="1" customWidth="1"/>
    <col min="14548" max="14548" width="2.140625" style="1" customWidth="1"/>
    <col min="14549" max="14549" width="16.85546875" style="1" customWidth="1"/>
    <col min="14550" max="14550" width="43.42578125" style="1" customWidth="1"/>
    <col min="14551" max="14551" width="22.42578125" style="1" customWidth="1"/>
    <col min="14552" max="14552" width="9.140625" style="1"/>
    <col min="14553" max="14553" width="13.85546875" style="1" bestFit="1" customWidth="1"/>
    <col min="14554" max="14802" width="9.140625" style="1"/>
    <col min="14803" max="14803" width="1.42578125" style="1" customWidth="1"/>
    <col min="14804" max="14804" width="2.140625" style="1" customWidth="1"/>
    <col min="14805" max="14805" width="16.85546875" style="1" customWidth="1"/>
    <col min="14806" max="14806" width="43.42578125" style="1" customWidth="1"/>
    <col min="14807" max="14807" width="22.42578125" style="1" customWidth="1"/>
    <col min="14808" max="14808" width="9.140625" style="1"/>
    <col min="14809" max="14809" width="13.85546875" style="1" bestFit="1" customWidth="1"/>
    <col min="14810" max="15058" width="9.140625" style="1"/>
    <col min="15059" max="15059" width="1.42578125" style="1" customWidth="1"/>
    <col min="15060" max="15060" width="2.140625" style="1" customWidth="1"/>
    <col min="15061" max="15061" width="16.85546875" style="1" customWidth="1"/>
    <col min="15062" max="15062" width="43.42578125" style="1" customWidth="1"/>
    <col min="15063" max="15063" width="22.42578125" style="1" customWidth="1"/>
    <col min="15064" max="15064" width="9.140625" style="1"/>
    <col min="15065" max="15065" width="13.85546875" style="1" bestFit="1" customWidth="1"/>
    <col min="15066" max="15314" width="9.140625" style="1"/>
    <col min="15315" max="15315" width="1.42578125" style="1" customWidth="1"/>
    <col min="15316" max="15316" width="2.140625" style="1" customWidth="1"/>
    <col min="15317" max="15317" width="16.85546875" style="1" customWidth="1"/>
    <col min="15318" max="15318" width="43.42578125" style="1" customWidth="1"/>
    <col min="15319" max="15319" width="22.42578125" style="1" customWidth="1"/>
    <col min="15320" max="15320" width="9.140625" style="1"/>
    <col min="15321" max="15321" width="13.85546875" style="1" bestFit="1" customWidth="1"/>
    <col min="15322" max="15570" width="9.140625" style="1"/>
    <col min="15571" max="15571" width="1.42578125" style="1" customWidth="1"/>
    <col min="15572" max="15572" width="2.140625" style="1" customWidth="1"/>
    <col min="15573" max="15573" width="16.85546875" style="1" customWidth="1"/>
    <col min="15574" max="15574" width="43.42578125" style="1" customWidth="1"/>
    <col min="15575" max="15575" width="22.42578125" style="1" customWidth="1"/>
    <col min="15576" max="15576" width="9.140625" style="1"/>
    <col min="15577" max="15577" width="13.85546875" style="1" bestFit="1" customWidth="1"/>
    <col min="15578" max="15826" width="9.140625" style="1"/>
    <col min="15827" max="15827" width="1.42578125" style="1" customWidth="1"/>
    <col min="15828" max="15828" width="2.140625" style="1" customWidth="1"/>
    <col min="15829" max="15829" width="16.85546875" style="1" customWidth="1"/>
    <col min="15830" max="15830" width="43.42578125" style="1" customWidth="1"/>
    <col min="15831" max="15831" width="22.42578125" style="1" customWidth="1"/>
    <col min="15832" max="15832" width="9.140625" style="1"/>
    <col min="15833" max="15833" width="13.85546875" style="1" bestFit="1" customWidth="1"/>
    <col min="15834" max="16082" width="9.140625" style="1"/>
    <col min="16083" max="16083" width="1.42578125" style="1" customWidth="1"/>
    <col min="16084" max="16084" width="2.140625" style="1" customWidth="1"/>
    <col min="16085" max="16085" width="16.85546875" style="1" customWidth="1"/>
    <col min="16086" max="16086" width="43.42578125" style="1" customWidth="1"/>
    <col min="16087" max="16087" width="22.42578125" style="1" customWidth="1"/>
    <col min="16088" max="16088" width="9.140625" style="1"/>
    <col min="16089" max="16089" width="13.85546875" style="1" bestFit="1" customWidth="1"/>
    <col min="16090" max="16384" width="9.140625" style="1"/>
  </cols>
  <sheetData>
    <row r="2" spans="1:3" x14ac:dyDescent="0.2">
      <c r="C2" s="2" t="s">
        <v>0</v>
      </c>
    </row>
    <row r="3" spans="1:3" x14ac:dyDescent="0.2">
      <c r="A3" s="2"/>
      <c r="B3" s="3"/>
      <c r="C3" s="3"/>
    </row>
    <row r="4" spans="1:3" x14ac:dyDescent="0.2">
      <c r="B4" s="239" t="s">
        <v>1</v>
      </c>
      <c r="C4" s="239"/>
    </row>
    <row r="5" spans="1:3" x14ac:dyDescent="0.2">
      <c r="A5" s="2"/>
      <c r="B5" s="2"/>
      <c r="C5" s="2"/>
    </row>
    <row r="6" spans="1:3" x14ac:dyDescent="0.2">
      <c r="C6" s="4" t="s">
        <v>2</v>
      </c>
    </row>
    <row r="8" spans="1:3" x14ac:dyDescent="0.2">
      <c r="B8" s="240" t="s">
        <v>3</v>
      </c>
      <c r="C8" s="240"/>
    </row>
    <row r="11" spans="1:3" x14ac:dyDescent="0.2">
      <c r="B11" s="2" t="s">
        <v>4</v>
      </c>
    </row>
    <row r="12" spans="1:3" x14ac:dyDescent="0.2">
      <c r="B12" s="81" t="s">
        <v>53</v>
      </c>
    </row>
    <row r="13" spans="1:3" x14ac:dyDescent="0.2">
      <c r="A13" s="4" t="s">
        <v>5</v>
      </c>
      <c r="B13" s="78" t="s">
        <v>56</v>
      </c>
      <c r="C13" s="78"/>
    </row>
    <row r="14" spans="1:3" ht="22.5" x14ac:dyDescent="0.2">
      <c r="A14" s="4" t="s">
        <v>6</v>
      </c>
      <c r="B14" s="78" t="s">
        <v>57</v>
      </c>
      <c r="C14" s="78"/>
    </row>
    <row r="15" spans="1:3" x14ac:dyDescent="0.2">
      <c r="A15" s="4" t="s">
        <v>7</v>
      </c>
      <c r="B15" s="77" t="s">
        <v>58</v>
      </c>
      <c r="C15" s="77"/>
    </row>
    <row r="16" spans="1:3" x14ac:dyDescent="0.2">
      <c r="A16" s="4" t="s">
        <v>8</v>
      </c>
      <c r="B16" s="76" t="s">
        <v>59</v>
      </c>
      <c r="C16" s="76"/>
    </row>
    <row r="17" spans="1:3" ht="12" thickBot="1" x14ac:dyDescent="0.25"/>
    <row r="18" spans="1:3" x14ac:dyDescent="0.2">
      <c r="A18" s="5" t="s">
        <v>9</v>
      </c>
      <c r="B18" s="6" t="s">
        <v>10</v>
      </c>
      <c r="C18" s="7" t="s">
        <v>11</v>
      </c>
    </row>
    <row r="19" spans="1:3" ht="23.25" thickBot="1" x14ac:dyDescent="0.25">
      <c r="A19" s="80">
        <v>1</v>
      </c>
      <c r="B19" s="90" t="s">
        <v>60</v>
      </c>
      <c r="C19" s="8">
        <f>'Kops a'!E35</f>
        <v>0</v>
      </c>
    </row>
    <row r="20" spans="1:3" ht="12" thickBot="1" x14ac:dyDescent="0.25">
      <c r="A20" s="9"/>
      <c r="B20" s="10" t="s">
        <v>12</v>
      </c>
      <c r="C20" s="11">
        <f>SUM(C19:C19)</f>
        <v>0</v>
      </c>
    </row>
    <row r="21" spans="1:3" ht="12" thickBot="1" x14ac:dyDescent="0.25">
      <c r="B21" s="12"/>
      <c r="C21" s="13"/>
    </row>
    <row r="22" spans="1:3" ht="12" thickBot="1" x14ac:dyDescent="0.25">
      <c r="A22" s="241" t="s">
        <v>13</v>
      </c>
      <c r="B22" s="242"/>
      <c r="C22" s="14">
        <f>ROUND(C20*21%,2)</f>
        <v>0</v>
      </c>
    </row>
    <row r="25" spans="1:3" x14ac:dyDescent="0.2">
      <c r="A25" s="1" t="s">
        <v>14</v>
      </c>
      <c r="B25" s="243"/>
      <c r="C25" s="243"/>
    </row>
    <row r="26" spans="1:3" x14ac:dyDescent="0.2">
      <c r="B26" s="238" t="s">
        <v>15</v>
      </c>
      <c r="C26" s="238"/>
    </row>
    <row r="28" spans="1:3" x14ac:dyDescent="0.2">
      <c r="A28" s="1" t="s">
        <v>54</v>
      </c>
      <c r="B28" s="15"/>
      <c r="C28" s="15"/>
    </row>
    <row r="29" spans="1:3" x14ac:dyDescent="0.2">
      <c r="A29" s="15"/>
      <c r="B29" s="15"/>
      <c r="C29" s="15"/>
    </row>
    <row r="30" spans="1:3" x14ac:dyDescent="0.2">
      <c r="A30" s="1" t="s">
        <v>16</v>
      </c>
    </row>
    <row r="31" spans="1:3" x14ac:dyDescent="0.2">
      <c r="A31" s="235" t="s">
        <v>786</v>
      </c>
    </row>
    <row r="32" spans="1:3" x14ac:dyDescent="0.2">
      <c r="A32" s="235" t="s">
        <v>787</v>
      </c>
    </row>
  </sheetData>
  <mergeCells count="5">
    <mergeCell ref="B26:C26"/>
    <mergeCell ref="B4:C4"/>
    <mergeCell ref="B8:C8"/>
    <mergeCell ref="A22:B22"/>
    <mergeCell ref="B25:C25"/>
  </mergeCells>
  <conditionalFormatting sqref="C19:C20 C22">
    <cfRule type="cellIs" dxfId="281" priority="9" operator="equal">
      <formula>0</formula>
    </cfRule>
  </conditionalFormatting>
  <conditionalFormatting sqref="B13:B16">
    <cfRule type="cellIs" dxfId="280" priority="8" operator="equal">
      <formula>0</formula>
    </cfRule>
  </conditionalFormatting>
  <conditionalFormatting sqref="B19">
    <cfRule type="cellIs" dxfId="279" priority="7" operator="equal">
      <formula>0</formula>
    </cfRule>
  </conditionalFormatting>
  <conditionalFormatting sqref="B28">
    <cfRule type="cellIs" dxfId="278" priority="5" operator="equal">
      <formula>0</formula>
    </cfRule>
  </conditionalFormatting>
  <conditionalFormatting sqref="B25:C25">
    <cfRule type="cellIs" dxfId="277" priority="3" operator="equal">
      <formula>0</formula>
    </cfRule>
  </conditionalFormatting>
  <conditionalFormatting sqref="A19">
    <cfRule type="cellIs" dxfId="276" priority="2" operator="equal">
      <formula>0</formula>
    </cfRule>
  </conditionalFormatting>
  <conditionalFormatting sqref="A30">
    <cfRule type="containsText" dxfId="275" priority="1" operator="containsText" text="Tāme sastādīta 20__. gada __. _________">
      <formula>NOT(ISERROR(SEARCH("Tāme sastādīta 20__. gada __. _________",A30)))</formula>
    </cfRule>
  </conditionalFormatting>
  <pageMargins left="0.7" right="0.7" top="0.75" bottom="0.75" header="0.3" footer="0.3"/>
  <pageSetup paperSize="9" orientation="landscape"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59999389629810485"/>
  </sheetPr>
  <dimension ref="A1:Q85"/>
  <sheetViews>
    <sheetView view="pageBreakPreview" topLeftCell="A13" zoomScale="115" zoomScaleNormal="115" zoomScaleSheetLayoutView="115" workbookViewId="0">
      <selection activeCell="C88" sqref="C88"/>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1"/>
      <c r="B1" s="21"/>
      <c r="C1" s="25" t="s">
        <v>39</v>
      </c>
      <c r="D1" s="50">
        <f>'Kops a'!A22</f>
        <v>8</v>
      </c>
      <c r="E1" s="21"/>
      <c r="F1" s="21"/>
      <c r="G1" s="21"/>
      <c r="H1" s="21"/>
      <c r="I1" s="21"/>
      <c r="J1" s="21"/>
      <c r="N1" s="24"/>
      <c r="O1" s="25"/>
      <c r="P1" s="26"/>
    </row>
    <row r="2" spans="1:16" x14ac:dyDescent="0.2">
      <c r="A2" s="27"/>
      <c r="B2" s="27"/>
      <c r="C2" s="308" t="s">
        <v>437</v>
      </c>
      <c r="D2" s="308"/>
      <c r="E2" s="308"/>
      <c r="F2" s="308"/>
      <c r="G2" s="308"/>
      <c r="H2" s="308"/>
      <c r="I2" s="308"/>
      <c r="J2" s="27"/>
    </row>
    <row r="3" spans="1:16" x14ac:dyDescent="0.2">
      <c r="A3" s="28"/>
      <c r="B3" s="28"/>
      <c r="C3" s="247" t="s">
        <v>18</v>
      </c>
      <c r="D3" s="247"/>
      <c r="E3" s="247"/>
      <c r="F3" s="247"/>
      <c r="G3" s="247"/>
      <c r="H3" s="247"/>
      <c r="I3" s="247"/>
      <c r="J3" s="28"/>
    </row>
    <row r="4" spans="1:16" x14ac:dyDescent="0.2">
      <c r="A4" s="28"/>
      <c r="B4" s="28"/>
      <c r="C4" s="322" t="s">
        <v>53</v>
      </c>
      <c r="D4" s="322"/>
      <c r="E4" s="322"/>
      <c r="F4" s="322"/>
      <c r="G4" s="322"/>
      <c r="H4" s="322"/>
      <c r="I4" s="322"/>
      <c r="J4" s="28"/>
    </row>
    <row r="5" spans="1:16" x14ac:dyDescent="0.2">
      <c r="A5" s="21"/>
      <c r="B5" s="21"/>
      <c r="C5" s="25" t="s">
        <v>5</v>
      </c>
      <c r="D5" s="309" t="str">
        <f>'Kops a'!D6</f>
        <v>Daudzdzīvokļu dzīvojamā ēka</v>
      </c>
      <c r="E5" s="309"/>
      <c r="F5" s="309"/>
      <c r="G5" s="309"/>
      <c r="H5" s="309"/>
      <c r="I5" s="309"/>
      <c r="J5" s="309"/>
      <c r="K5" s="309"/>
      <c r="L5" s="309"/>
      <c r="M5" s="15"/>
      <c r="N5" s="15"/>
      <c r="O5" s="15"/>
      <c r="P5" s="15"/>
    </row>
    <row r="6" spans="1:16" x14ac:dyDescent="0.2">
      <c r="A6" s="21"/>
      <c r="B6" s="21"/>
      <c r="C6" s="25" t="s">
        <v>6</v>
      </c>
      <c r="D6" s="309" t="str">
        <f>'Kops a'!D7</f>
        <v>Daudzdzīvokļu dzīvojamās ēkas energoefektivitātes paaugstināšanas pasākumi</v>
      </c>
      <c r="E6" s="309"/>
      <c r="F6" s="309"/>
      <c r="G6" s="309"/>
      <c r="H6" s="309"/>
      <c r="I6" s="309"/>
      <c r="J6" s="309"/>
      <c r="K6" s="309"/>
      <c r="L6" s="309"/>
      <c r="M6" s="15"/>
      <c r="N6" s="15"/>
      <c r="O6" s="15"/>
      <c r="P6" s="15"/>
    </row>
    <row r="7" spans="1:16" x14ac:dyDescent="0.2">
      <c r="A7" s="21"/>
      <c r="B7" s="21"/>
      <c r="C7" s="25" t="s">
        <v>7</v>
      </c>
      <c r="D7" s="309" t="str">
        <f>'Kops a'!D8</f>
        <v>Krūmu iela 38, Liepāja</v>
      </c>
      <c r="E7" s="309"/>
      <c r="F7" s="309"/>
      <c r="G7" s="309"/>
      <c r="H7" s="309"/>
      <c r="I7" s="309"/>
      <c r="J7" s="309"/>
      <c r="K7" s="309"/>
      <c r="L7" s="309"/>
      <c r="M7" s="15"/>
      <c r="N7" s="15"/>
      <c r="O7" s="15"/>
      <c r="P7" s="15"/>
    </row>
    <row r="8" spans="1:16" x14ac:dyDescent="0.2">
      <c r="A8" s="21"/>
      <c r="B8" s="21"/>
      <c r="C8" s="4" t="s">
        <v>21</v>
      </c>
      <c r="D8" s="309" t="str">
        <f>'Kops a'!D9</f>
        <v>EA-29-17/WOOS</v>
      </c>
      <c r="E8" s="309"/>
      <c r="F8" s="309"/>
      <c r="G8" s="309"/>
      <c r="H8" s="309"/>
      <c r="I8" s="309"/>
      <c r="J8" s="309"/>
      <c r="K8" s="309"/>
      <c r="L8" s="309"/>
      <c r="M8" s="15"/>
      <c r="N8" s="15"/>
      <c r="O8" s="15"/>
      <c r="P8" s="15"/>
    </row>
    <row r="9" spans="1:16" x14ac:dyDescent="0.2">
      <c r="A9" s="323" t="s">
        <v>65</v>
      </c>
      <c r="B9" s="323"/>
      <c r="C9" s="323"/>
      <c r="D9" s="323"/>
      <c r="E9" s="323"/>
      <c r="F9" s="323"/>
      <c r="G9" s="29"/>
      <c r="H9" s="29"/>
      <c r="I9" s="29"/>
      <c r="J9" s="324" t="s">
        <v>40</v>
      </c>
      <c r="K9" s="324"/>
      <c r="L9" s="324"/>
      <c r="M9" s="324"/>
      <c r="N9" s="310">
        <f>P69</f>
        <v>0</v>
      </c>
      <c r="O9" s="310"/>
      <c r="P9" s="29"/>
    </row>
    <row r="10" spans="1:16" x14ac:dyDescent="0.2">
      <c r="A10" s="30"/>
      <c r="B10" s="31"/>
      <c r="C10" s="4"/>
      <c r="D10" s="21"/>
      <c r="E10" s="21"/>
      <c r="F10" s="21"/>
      <c r="G10" s="21"/>
      <c r="H10" s="21"/>
      <c r="I10" s="21"/>
      <c r="J10" s="21"/>
      <c r="K10" s="21"/>
      <c r="L10" s="27"/>
      <c r="M10" s="27"/>
      <c r="O10" s="86"/>
      <c r="P10" s="85" t="str">
        <f>A75</f>
        <v>Tāme sastādīta 20__. gada __. _________</v>
      </c>
    </row>
    <row r="11" spans="1:16" ht="12" thickBot="1" x14ac:dyDescent="0.25">
      <c r="A11" s="30"/>
      <c r="B11" s="31"/>
      <c r="C11" s="4"/>
      <c r="D11" s="21"/>
      <c r="E11" s="21"/>
      <c r="F11" s="21"/>
      <c r="G11" s="21"/>
      <c r="H11" s="21"/>
      <c r="I11" s="21"/>
      <c r="J11" s="21"/>
      <c r="K11" s="21"/>
      <c r="L11" s="32"/>
      <c r="M11" s="32"/>
      <c r="N11" s="33"/>
      <c r="O11" s="24"/>
      <c r="P11" s="21"/>
    </row>
    <row r="12" spans="1:16" x14ac:dyDescent="0.2">
      <c r="A12" s="254" t="s">
        <v>24</v>
      </c>
      <c r="B12" s="312" t="s">
        <v>41</v>
      </c>
      <c r="C12" s="314" t="s">
        <v>42</v>
      </c>
      <c r="D12" s="316" t="s">
        <v>43</v>
      </c>
      <c r="E12" s="318" t="s">
        <v>44</v>
      </c>
      <c r="F12" s="320" t="s">
        <v>45</v>
      </c>
      <c r="G12" s="314"/>
      <c r="H12" s="314"/>
      <c r="I12" s="314"/>
      <c r="J12" s="314"/>
      <c r="K12" s="321"/>
      <c r="L12" s="320" t="s">
        <v>46</v>
      </c>
      <c r="M12" s="314"/>
      <c r="N12" s="314"/>
      <c r="O12" s="314"/>
      <c r="P12" s="321"/>
    </row>
    <row r="13" spans="1:16" ht="87" customHeight="1" thickBot="1" x14ac:dyDescent="0.25">
      <c r="A13" s="311"/>
      <c r="B13" s="313"/>
      <c r="C13" s="315"/>
      <c r="D13" s="317"/>
      <c r="E13" s="319"/>
      <c r="F13" s="34" t="s">
        <v>47</v>
      </c>
      <c r="G13" s="35" t="s">
        <v>48</v>
      </c>
      <c r="H13" s="35" t="s">
        <v>49</v>
      </c>
      <c r="I13" s="35" t="s">
        <v>50</v>
      </c>
      <c r="J13" s="35" t="s">
        <v>51</v>
      </c>
      <c r="K13" s="59" t="s">
        <v>52</v>
      </c>
      <c r="L13" s="34" t="s">
        <v>47</v>
      </c>
      <c r="M13" s="35" t="s">
        <v>49</v>
      </c>
      <c r="N13" s="35" t="s">
        <v>50</v>
      </c>
      <c r="O13" s="35" t="s">
        <v>51</v>
      </c>
      <c r="P13" s="59" t="s">
        <v>52</v>
      </c>
    </row>
    <row r="14" spans="1:16" ht="22.5" x14ac:dyDescent="0.2">
      <c r="A14" s="60"/>
      <c r="B14" s="61"/>
      <c r="C14" s="62" t="s">
        <v>394</v>
      </c>
      <c r="D14" s="63"/>
      <c r="E14" s="66"/>
      <c r="F14" s="67"/>
      <c r="G14" s="64"/>
      <c r="H14" s="64">
        <f>ROUND(F14*G14,2)</f>
        <v>0</v>
      </c>
      <c r="I14" s="64"/>
      <c r="J14" s="64"/>
      <c r="K14" s="65">
        <f>SUM(H14:J14)</f>
        <v>0</v>
      </c>
      <c r="L14" s="192">
        <f>ROUND(E14*F14,2)</f>
        <v>0</v>
      </c>
      <c r="M14" s="193">
        <f>ROUND(H14*E14,2)</f>
        <v>0</v>
      </c>
      <c r="N14" s="193">
        <f>ROUND(I14*E14,2)</f>
        <v>0</v>
      </c>
      <c r="O14" s="193">
        <f>ROUND(J14*E14,2)</f>
        <v>0</v>
      </c>
      <c r="P14" s="194">
        <f>SUM(M14:O14)</f>
        <v>0</v>
      </c>
    </row>
    <row r="15" spans="1:16" ht="22.5" x14ac:dyDescent="0.2">
      <c r="A15" s="36"/>
      <c r="B15" s="37"/>
      <c r="C15" s="45" t="s">
        <v>395</v>
      </c>
      <c r="D15" s="23"/>
      <c r="E15" s="66"/>
      <c r="F15" s="67"/>
      <c r="G15" s="64"/>
      <c r="H15" s="46">
        <f t="shared" ref="H15:H68" si="0">ROUND(F15*G15,2)</f>
        <v>0</v>
      </c>
      <c r="I15" s="64"/>
      <c r="J15" s="64"/>
      <c r="K15" s="47">
        <f t="shared" ref="K15:K68" si="1">SUM(H15:J15)</f>
        <v>0</v>
      </c>
      <c r="L15" s="48">
        <f t="shared" ref="L15:L68" si="2">ROUND(E15*F15,2)</f>
        <v>0</v>
      </c>
      <c r="M15" s="46">
        <f t="shared" ref="M15:M68" si="3">ROUND(H15*E15,2)</f>
        <v>0</v>
      </c>
      <c r="N15" s="46">
        <f t="shared" ref="N15:N68" si="4">ROUND(I15*E15,2)</f>
        <v>0</v>
      </c>
      <c r="O15" s="46">
        <f t="shared" ref="O15:O68" si="5">ROUND(J15*E15,2)</f>
        <v>0</v>
      </c>
      <c r="P15" s="47">
        <f t="shared" ref="P15:P68" si="6">SUM(M15:O15)</f>
        <v>0</v>
      </c>
    </row>
    <row r="16" spans="1:16" ht="22.5" x14ac:dyDescent="0.2">
      <c r="A16" s="36">
        <f>IF(COUNTBLANK(B16)=1," ",COUNTA($B$16:B16))</f>
        <v>1</v>
      </c>
      <c r="B16" s="37" t="s">
        <v>66</v>
      </c>
      <c r="C16" s="45" t="s">
        <v>396</v>
      </c>
      <c r="D16" s="23"/>
      <c r="E16" s="66"/>
      <c r="F16" s="67"/>
      <c r="G16" s="64"/>
      <c r="H16" s="46">
        <f t="shared" si="0"/>
        <v>0</v>
      </c>
      <c r="I16" s="64"/>
      <c r="J16" s="64"/>
      <c r="K16" s="47">
        <f t="shared" si="1"/>
        <v>0</v>
      </c>
      <c r="L16" s="48">
        <f t="shared" si="2"/>
        <v>0</v>
      </c>
      <c r="M16" s="46">
        <f t="shared" si="3"/>
        <v>0</v>
      </c>
      <c r="N16" s="46">
        <f t="shared" si="4"/>
        <v>0</v>
      </c>
      <c r="O16" s="46">
        <f t="shared" si="5"/>
        <v>0</v>
      </c>
      <c r="P16" s="47">
        <f t="shared" si="6"/>
        <v>0</v>
      </c>
    </row>
    <row r="17" spans="1:16" ht="45" x14ac:dyDescent="0.2">
      <c r="A17" s="36">
        <f>IF(COUNTBLANK(B17)=1," ",COUNTA($B$16:B17))</f>
        <v>2</v>
      </c>
      <c r="B17" s="37" t="s">
        <v>66</v>
      </c>
      <c r="C17" s="45" t="s">
        <v>397</v>
      </c>
      <c r="D17" s="23" t="s">
        <v>75</v>
      </c>
      <c r="E17" s="66">
        <v>51.2</v>
      </c>
      <c r="F17" s="67"/>
      <c r="G17" s="64"/>
      <c r="H17" s="46">
        <f t="shared" si="0"/>
        <v>0</v>
      </c>
      <c r="I17" s="64"/>
      <c r="J17" s="64"/>
      <c r="K17" s="47">
        <f t="shared" si="1"/>
        <v>0</v>
      </c>
      <c r="L17" s="48">
        <f t="shared" si="2"/>
        <v>0</v>
      </c>
      <c r="M17" s="46">
        <f t="shared" si="3"/>
        <v>0</v>
      </c>
      <c r="N17" s="46">
        <f t="shared" si="4"/>
        <v>0</v>
      </c>
      <c r="O17" s="46">
        <f t="shared" si="5"/>
        <v>0</v>
      </c>
      <c r="P17" s="47">
        <f t="shared" si="6"/>
        <v>0</v>
      </c>
    </row>
    <row r="18" spans="1:16" x14ac:dyDescent="0.2">
      <c r="A18" s="36" t="str">
        <f>IF(COUNTBLANK(B18)=1," ",COUNTA($B$16:B18))</f>
        <v xml:space="preserve"> </v>
      </c>
      <c r="B18" s="37"/>
      <c r="C18" s="45" t="s">
        <v>271</v>
      </c>
      <c r="D18" s="23" t="s">
        <v>88</v>
      </c>
      <c r="E18" s="66">
        <v>20.480000000000004</v>
      </c>
      <c r="F18" s="67"/>
      <c r="G18" s="64"/>
      <c r="H18" s="46">
        <f t="shared" si="0"/>
        <v>0</v>
      </c>
      <c r="I18" s="64"/>
      <c r="J18" s="64"/>
      <c r="K18" s="47">
        <f t="shared" si="1"/>
        <v>0</v>
      </c>
      <c r="L18" s="48">
        <f t="shared" si="2"/>
        <v>0</v>
      </c>
      <c r="M18" s="46">
        <f t="shared" si="3"/>
        <v>0</v>
      </c>
      <c r="N18" s="46">
        <f t="shared" si="4"/>
        <v>0</v>
      </c>
      <c r="O18" s="46">
        <f t="shared" si="5"/>
        <v>0</v>
      </c>
      <c r="P18" s="47">
        <f t="shared" si="6"/>
        <v>0</v>
      </c>
    </row>
    <row r="19" spans="1:16" ht="22.5" x14ac:dyDescent="0.2">
      <c r="A19" s="36" t="str">
        <f>IF(COUNTBLANK(B19)=1," ",COUNTA($B$16:B19))</f>
        <v xml:space="preserve"> </v>
      </c>
      <c r="B19" s="37"/>
      <c r="C19" s="45" t="s">
        <v>398</v>
      </c>
      <c r="D19" s="23" t="s">
        <v>88</v>
      </c>
      <c r="E19" s="66">
        <v>71.760000000000005</v>
      </c>
      <c r="F19" s="67"/>
      <c r="G19" s="64"/>
      <c r="H19" s="46">
        <f t="shared" si="0"/>
        <v>0</v>
      </c>
      <c r="I19" s="64"/>
      <c r="J19" s="64"/>
      <c r="K19" s="47">
        <f t="shared" si="1"/>
        <v>0</v>
      </c>
      <c r="L19" s="48">
        <f t="shared" si="2"/>
        <v>0</v>
      </c>
      <c r="M19" s="46">
        <f t="shared" si="3"/>
        <v>0</v>
      </c>
      <c r="N19" s="46">
        <f t="shared" si="4"/>
        <v>0</v>
      </c>
      <c r="O19" s="46">
        <f t="shared" si="5"/>
        <v>0</v>
      </c>
      <c r="P19" s="47">
        <f t="shared" si="6"/>
        <v>0</v>
      </c>
    </row>
    <row r="20" spans="1:16" ht="22.5" x14ac:dyDescent="0.2">
      <c r="A20" s="36" t="str">
        <f>IF(COUNTBLANK(B20)=1," ",COUNTA($B$16:B20))</f>
        <v xml:space="preserve"> </v>
      </c>
      <c r="B20" s="37"/>
      <c r="C20" s="45" t="s">
        <v>399</v>
      </c>
      <c r="D20" s="23" t="s">
        <v>71</v>
      </c>
      <c r="E20" s="66">
        <v>153</v>
      </c>
      <c r="F20" s="67"/>
      <c r="G20" s="64"/>
      <c r="H20" s="46">
        <f t="shared" si="0"/>
        <v>0</v>
      </c>
      <c r="I20" s="64"/>
      <c r="J20" s="64"/>
      <c r="K20" s="47">
        <f t="shared" si="1"/>
        <v>0</v>
      </c>
      <c r="L20" s="48">
        <f t="shared" si="2"/>
        <v>0</v>
      </c>
      <c r="M20" s="46">
        <f t="shared" si="3"/>
        <v>0</v>
      </c>
      <c r="N20" s="46">
        <f t="shared" si="4"/>
        <v>0</v>
      </c>
      <c r="O20" s="46">
        <f t="shared" si="5"/>
        <v>0</v>
      </c>
      <c r="P20" s="47">
        <f t="shared" si="6"/>
        <v>0</v>
      </c>
    </row>
    <row r="21" spans="1:16" ht="22.5" x14ac:dyDescent="0.2">
      <c r="A21" s="36">
        <f>IF(COUNTBLANK(B21)=1," ",COUNTA($B$16:B21))</f>
        <v>3</v>
      </c>
      <c r="B21" s="37" t="s">
        <v>66</v>
      </c>
      <c r="C21" s="45" t="s">
        <v>400</v>
      </c>
      <c r="D21" s="23" t="s">
        <v>75</v>
      </c>
      <c r="E21" s="66">
        <v>14</v>
      </c>
      <c r="F21" s="67"/>
      <c r="G21" s="64"/>
      <c r="H21" s="46">
        <f t="shared" si="0"/>
        <v>0</v>
      </c>
      <c r="I21" s="64"/>
      <c r="J21" s="64"/>
      <c r="K21" s="47">
        <f t="shared" si="1"/>
        <v>0</v>
      </c>
      <c r="L21" s="48">
        <f t="shared" si="2"/>
        <v>0</v>
      </c>
      <c r="M21" s="46">
        <f t="shared" si="3"/>
        <v>0</v>
      </c>
      <c r="N21" s="46">
        <f t="shared" si="4"/>
        <v>0</v>
      </c>
      <c r="O21" s="46">
        <f t="shared" si="5"/>
        <v>0</v>
      </c>
      <c r="P21" s="47">
        <f t="shared" si="6"/>
        <v>0</v>
      </c>
    </row>
    <row r="22" spans="1:16" x14ac:dyDescent="0.2">
      <c r="A22" s="36" t="str">
        <f>IF(COUNTBLANK(B22)=1," ",COUNTA($B$16:B22))</f>
        <v xml:space="preserve"> </v>
      </c>
      <c r="B22" s="37"/>
      <c r="C22" s="45" t="s">
        <v>258</v>
      </c>
      <c r="D22" s="23" t="s">
        <v>149</v>
      </c>
      <c r="E22" s="66">
        <v>0.28000000000000003</v>
      </c>
      <c r="F22" s="67"/>
      <c r="G22" s="64"/>
      <c r="H22" s="46">
        <f t="shared" si="0"/>
        <v>0</v>
      </c>
      <c r="I22" s="64"/>
      <c r="J22" s="64"/>
      <c r="K22" s="47">
        <f t="shared" si="1"/>
        <v>0</v>
      </c>
      <c r="L22" s="48">
        <f t="shared" si="2"/>
        <v>0</v>
      </c>
      <c r="M22" s="46">
        <f t="shared" si="3"/>
        <v>0</v>
      </c>
      <c r="N22" s="46">
        <f t="shared" si="4"/>
        <v>0</v>
      </c>
      <c r="O22" s="46">
        <f t="shared" si="5"/>
        <v>0</v>
      </c>
      <c r="P22" s="47">
        <f t="shared" si="6"/>
        <v>0</v>
      </c>
    </row>
    <row r="23" spans="1:16" ht="22.5" x14ac:dyDescent="0.2">
      <c r="A23" s="36">
        <f>IF(COUNTBLANK(B23)=1," ",COUNTA($B$16:B23))</f>
        <v>4</v>
      </c>
      <c r="B23" s="37" t="s">
        <v>66</v>
      </c>
      <c r="C23" s="45" t="s">
        <v>401</v>
      </c>
      <c r="D23" s="23" t="s">
        <v>75</v>
      </c>
      <c r="E23" s="66">
        <v>1.3</v>
      </c>
      <c r="F23" s="67"/>
      <c r="G23" s="64"/>
      <c r="H23" s="46">
        <f t="shared" si="0"/>
        <v>0</v>
      </c>
      <c r="I23" s="64"/>
      <c r="J23" s="64"/>
      <c r="K23" s="47">
        <f t="shared" si="1"/>
        <v>0</v>
      </c>
      <c r="L23" s="48">
        <f t="shared" si="2"/>
        <v>0</v>
      </c>
      <c r="M23" s="46">
        <f t="shared" si="3"/>
        <v>0</v>
      </c>
      <c r="N23" s="46">
        <f t="shared" si="4"/>
        <v>0</v>
      </c>
      <c r="O23" s="46">
        <f t="shared" si="5"/>
        <v>0</v>
      </c>
      <c r="P23" s="47">
        <f t="shared" si="6"/>
        <v>0</v>
      </c>
    </row>
    <row r="24" spans="1:16" x14ac:dyDescent="0.2">
      <c r="A24" s="36" t="str">
        <f>IF(COUNTBLANK(B24)=1," ",COUNTA($B$16:B24))</f>
        <v xml:space="preserve"> </v>
      </c>
      <c r="B24" s="37"/>
      <c r="C24" s="45" t="s">
        <v>271</v>
      </c>
      <c r="D24" s="23" t="s">
        <v>88</v>
      </c>
      <c r="E24" s="66">
        <v>0.52</v>
      </c>
      <c r="F24" s="67"/>
      <c r="G24" s="64"/>
      <c r="H24" s="46">
        <f t="shared" si="0"/>
        <v>0</v>
      </c>
      <c r="I24" s="64"/>
      <c r="J24" s="64"/>
      <c r="K24" s="47">
        <f t="shared" si="1"/>
        <v>0</v>
      </c>
      <c r="L24" s="48">
        <f t="shared" si="2"/>
        <v>0</v>
      </c>
      <c r="M24" s="46">
        <f t="shared" si="3"/>
        <v>0</v>
      </c>
      <c r="N24" s="46">
        <f t="shared" si="4"/>
        <v>0</v>
      </c>
      <c r="O24" s="46">
        <f t="shared" si="5"/>
        <v>0</v>
      </c>
      <c r="P24" s="47">
        <f t="shared" si="6"/>
        <v>0</v>
      </c>
    </row>
    <row r="25" spans="1:16" ht="22.5" x14ac:dyDescent="0.2">
      <c r="A25" s="36">
        <f>IF(COUNTBLANK(B25)=1," ",COUNTA($B$16:B25))</f>
        <v>5</v>
      </c>
      <c r="B25" s="37" t="s">
        <v>66</v>
      </c>
      <c r="C25" s="45" t="s">
        <v>402</v>
      </c>
      <c r="D25" s="23" t="s">
        <v>75</v>
      </c>
      <c r="E25" s="66">
        <v>4.8</v>
      </c>
      <c r="F25" s="67"/>
      <c r="G25" s="64"/>
      <c r="H25" s="46">
        <f t="shared" si="0"/>
        <v>0</v>
      </c>
      <c r="I25" s="64"/>
      <c r="J25" s="64"/>
      <c r="K25" s="47">
        <f t="shared" si="1"/>
        <v>0</v>
      </c>
      <c r="L25" s="48">
        <f t="shared" si="2"/>
        <v>0</v>
      </c>
      <c r="M25" s="46">
        <f t="shared" si="3"/>
        <v>0</v>
      </c>
      <c r="N25" s="46">
        <f t="shared" si="4"/>
        <v>0</v>
      </c>
      <c r="O25" s="46">
        <f t="shared" si="5"/>
        <v>0</v>
      </c>
      <c r="P25" s="47">
        <f t="shared" si="6"/>
        <v>0</v>
      </c>
    </row>
    <row r="26" spans="1:16" x14ac:dyDescent="0.2">
      <c r="A26" s="36" t="str">
        <f>IF(COUNTBLANK(B26)=1," ",COUNTA($B$16:B26))</f>
        <v xml:space="preserve"> </v>
      </c>
      <c r="B26" s="37"/>
      <c r="C26" s="45" t="s">
        <v>271</v>
      </c>
      <c r="D26" s="23" t="s">
        <v>88</v>
      </c>
      <c r="E26" s="66">
        <v>1.92</v>
      </c>
      <c r="F26" s="67"/>
      <c r="G26" s="64"/>
      <c r="H26" s="46">
        <f t="shared" si="0"/>
        <v>0</v>
      </c>
      <c r="I26" s="64"/>
      <c r="J26" s="64"/>
      <c r="K26" s="47">
        <f t="shared" si="1"/>
        <v>0</v>
      </c>
      <c r="L26" s="48">
        <f t="shared" si="2"/>
        <v>0</v>
      </c>
      <c r="M26" s="46">
        <f t="shared" si="3"/>
        <v>0</v>
      </c>
      <c r="N26" s="46">
        <f t="shared" si="4"/>
        <v>0</v>
      </c>
      <c r="O26" s="46">
        <f t="shared" si="5"/>
        <v>0</v>
      </c>
      <c r="P26" s="47">
        <f t="shared" si="6"/>
        <v>0</v>
      </c>
    </row>
    <row r="27" spans="1:16" ht="22.5" x14ac:dyDescent="0.2">
      <c r="A27" s="36">
        <f>IF(COUNTBLANK(B27)=1," ",COUNTA($B$16:B27))</f>
        <v>6</v>
      </c>
      <c r="B27" s="37" t="s">
        <v>66</v>
      </c>
      <c r="C27" s="45" t="s">
        <v>403</v>
      </c>
      <c r="D27" s="23" t="s">
        <v>68</v>
      </c>
      <c r="E27" s="66">
        <v>381</v>
      </c>
      <c r="F27" s="67"/>
      <c r="G27" s="64"/>
      <c r="H27" s="46">
        <f t="shared" si="0"/>
        <v>0</v>
      </c>
      <c r="I27" s="64"/>
      <c r="J27" s="64"/>
      <c r="K27" s="47">
        <f t="shared" si="1"/>
        <v>0</v>
      </c>
      <c r="L27" s="48">
        <f t="shared" si="2"/>
        <v>0</v>
      </c>
      <c r="M27" s="46">
        <f t="shared" si="3"/>
        <v>0</v>
      </c>
      <c r="N27" s="46">
        <f t="shared" si="4"/>
        <v>0</v>
      </c>
      <c r="O27" s="46">
        <f t="shared" si="5"/>
        <v>0</v>
      </c>
      <c r="P27" s="47">
        <f t="shared" si="6"/>
        <v>0</v>
      </c>
    </row>
    <row r="28" spans="1:16" ht="22.5" x14ac:dyDescent="0.2">
      <c r="A28" s="36">
        <f>IF(COUNTBLANK(B28)=1," ",COUNTA($B$16:B28))</f>
        <v>7</v>
      </c>
      <c r="B28" s="37" t="s">
        <v>66</v>
      </c>
      <c r="C28" s="45" t="s">
        <v>404</v>
      </c>
      <c r="D28" s="23" t="s">
        <v>68</v>
      </c>
      <c r="E28" s="66">
        <v>51.6</v>
      </c>
      <c r="F28" s="67"/>
      <c r="G28" s="64"/>
      <c r="H28" s="46">
        <f t="shared" si="0"/>
        <v>0</v>
      </c>
      <c r="I28" s="64"/>
      <c r="J28" s="64"/>
      <c r="K28" s="47">
        <f t="shared" si="1"/>
        <v>0</v>
      </c>
      <c r="L28" s="48">
        <f t="shared" si="2"/>
        <v>0</v>
      </c>
      <c r="M28" s="46">
        <f t="shared" si="3"/>
        <v>0</v>
      </c>
      <c r="N28" s="46">
        <f t="shared" si="4"/>
        <v>0</v>
      </c>
      <c r="O28" s="46">
        <f t="shared" si="5"/>
        <v>0</v>
      </c>
      <c r="P28" s="47">
        <f t="shared" si="6"/>
        <v>0</v>
      </c>
    </row>
    <row r="29" spans="1:16" ht="22.5" x14ac:dyDescent="0.2">
      <c r="A29" s="36">
        <f>IF(COUNTBLANK(B29)=1," ",COUNTA($B$16:B29))</f>
        <v>8</v>
      </c>
      <c r="B29" s="37" t="s">
        <v>66</v>
      </c>
      <c r="C29" s="45" t="s">
        <v>405</v>
      </c>
      <c r="D29" s="23" t="s">
        <v>192</v>
      </c>
      <c r="E29" s="66">
        <v>1</v>
      </c>
      <c r="F29" s="67"/>
      <c r="G29" s="64"/>
      <c r="H29" s="46">
        <f t="shared" si="0"/>
        <v>0</v>
      </c>
      <c r="I29" s="64"/>
      <c r="J29" s="64"/>
      <c r="K29" s="47">
        <f t="shared" si="1"/>
        <v>0</v>
      </c>
      <c r="L29" s="48">
        <f t="shared" si="2"/>
        <v>0</v>
      </c>
      <c r="M29" s="46">
        <f t="shared" si="3"/>
        <v>0</v>
      </c>
      <c r="N29" s="46">
        <f t="shared" si="4"/>
        <v>0</v>
      </c>
      <c r="O29" s="46">
        <f t="shared" si="5"/>
        <v>0</v>
      </c>
      <c r="P29" s="47">
        <f t="shared" si="6"/>
        <v>0</v>
      </c>
    </row>
    <row r="30" spans="1:16" ht="22.5" x14ac:dyDescent="0.2">
      <c r="A30" s="36" t="str">
        <f>IF(COUNTBLANK(B30)=1," ",COUNTA($B$16:B30))</f>
        <v xml:space="preserve"> </v>
      </c>
      <c r="B30" s="37"/>
      <c r="C30" s="45" t="s">
        <v>406</v>
      </c>
      <c r="D30" s="23" t="s">
        <v>149</v>
      </c>
      <c r="E30" s="66">
        <v>4.0244999999999997</v>
      </c>
      <c r="F30" s="67"/>
      <c r="G30" s="64"/>
      <c r="H30" s="46">
        <f t="shared" si="0"/>
        <v>0</v>
      </c>
      <c r="I30" s="64"/>
      <c r="J30" s="64"/>
      <c r="K30" s="47">
        <f t="shared" si="1"/>
        <v>0</v>
      </c>
      <c r="L30" s="48">
        <f t="shared" si="2"/>
        <v>0</v>
      </c>
      <c r="M30" s="46">
        <f t="shared" si="3"/>
        <v>0</v>
      </c>
      <c r="N30" s="46">
        <f t="shared" si="4"/>
        <v>0</v>
      </c>
      <c r="O30" s="46">
        <f t="shared" si="5"/>
        <v>0</v>
      </c>
      <c r="P30" s="47">
        <f t="shared" si="6"/>
        <v>0</v>
      </c>
    </row>
    <row r="31" spans="1:16" ht="22.5" x14ac:dyDescent="0.2">
      <c r="A31" s="36" t="str">
        <f>IF(COUNTBLANK(B31)=1," ",COUNTA($B$16:B31))</f>
        <v xml:space="preserve"> </v>
      </c>
      <c r="B31" s="37"/>
      <c r="C31" s="45" t="s">
        <v>407</v>
      </c>
      <c r="D31" s="23" t="s">
        <v>149</v>
      </c>
      <c r="E31" s="66">
        <v>3.1927499999999998</v>
      </c>
      <c r="F31" s="67"/>
      <c r="G31" s="64"/>
      <c r="H31" s="46">
        <f t="shared" si="0"/>
        <v>0</v>
      </c>
      <c r="I31" s="64"/>
      <c r="J31" s="64"/>
      <c r="K31" s="47">
        <f t="shared" si="1"/>
        <v>0</v>
      </c>
      <c r="L31" s="48">
        <f t="shared" si="2"/>
        <v>0</v>
      </c>
      <c r="M31" s="46">
        <f t="shared" si="3"/>
        <v>0</v>
      </c>
      <c r="N31" s="46">
        <f t="shared" si="4"/>
        <v>0</v>
      </c>
      <c r="O31" s="46">
        <f t="shared" si="5"/>
        <v>0</v>
      </c>
      <c r="P31" s="47">
        <f t="shared" si="6"/>
        <v>0</v>
      </c>
    </row>
    <row r="32" spans="1:16" ht="22.5" x14ac:dyDescent="0.2">
      <c r="A32" s="36" t="str">
        <f>IF(COUNTBLANK(B32)=1," ",COUNTA($B$16:B32))</f>
        <v xml:space="preserve"> </v>
      </c>
      <c r="B32" s="37"/>
      <c r="C32" s="45" t="s">
        <v>408</v>
      </c>
      <c r="D32" s="23" t="s">
        <v>71</v>
      </c>
      <c r="E32" s="66">
        <v>946</v>
      </c>
      <c r="F32" s="67"/>
      <c r="G32" s="64"/>
      <c r="H32" s="46">
        <f t="shared" si="0"/>
        <v>0</v>
      </c>
      <c r="I32" s="64"/>
      <c r="J32" s="64"/>
      <c r="K32" s="47">
        <f t="shared" si="1"/>
        <v>0</v>
      </c>
      <c r="L32" s="48">
        <f t="shared" si="2"/>
        <v>0</v>
      </c>
      <c r="M32" s="46">
        <f t="shared" si="3"/>
        <v>0</v>
      </c>
      <c r="N32" s="46">
        <f t="shared" si="4"/>
        <v>0</v>
      </c>
      <c r="O32" s="46">
        <f t="shared" si="5"/>
        <v>0</v>
      </c>
      <c r="P32" s="47">
        <f t="shared" si="6"/>
        <v>0</v>
      </c>
    </row>
    <row r="33" spans="1:16" ht="22.5" x14ac:dyDescent="0.2">
      <c r="A33" s="36" t="str">
        <f>IF(COUNTBLANK(B33)=1," ",COUNTA($B$16:B33))</f>
        <v xml:space="preserve"> </v>
      </c>
      <c r="B33" s="37"/>
      <c r="C33" s="45" t="s">
        <v>409</v>
      </c>
      <c r="D33" s="23" t="s">
        <v>71</v>
      </c>
      <c r="E33" s="66">
        <v>387</v>
      </c>
      <c r="F33" s="67"/>
      <c r="G33" s="64"/>
      <c r="H33" s="46">
        <f t="shared" si="0"/>
        <v>0</v>
      </c>
      <c r="I33" s="64"/>
      <c r="J33" s="64"/>
      <c r="K33" s="47">
        <f t="shared" si="1"/>
        <v>0</v>
      </c>
      <c r="L33" s="48">
        <f t="shared" si="2"/>
        <v>0</v>
      </c>
      <c r="M33" s="46">
        <f t="shared" si="3"/>
        <v>0</v>
      </c>
      <c r="N33" s="46">
        <f t="shared" si="4"/>
        <v>0</v>
      </c>
      <c r="O33" s="46">
        <f t="shared" si="5"/>
        <v>0</v>
      </c>
      <c r="P33" s="47">
        <f t="shared" si="6"/>
        <v>0</v>
      </c>
    </row>
    <row r="34" spans="1:16" x14ac:dyDescent="0.2">
      <c r="A34" s="36" t="str">
        <f>IF(COUNTBLANK(B34)=1," ",COUNTA($B$16:B34))</f>
        <v xml:space="preserve"> </v>
      </c>
      <c r="B34" s="37"/>
      <c r="C34" s="45" t="s">
        <v>410</v>
      </c>
      <c r="D34" s="23" t="s">
        <v>75</v>
      </c>
      <c r="E34" s="66">
        <v>384.92</v>
      </c>
      <c r="F34" s="67"/>
      <c r="G34" s="64"/>
      <c r="H34" s="46">
        <f t="shared" si="0"/>
        <v>0</v>
      </c>
      <c r="I34" s="64"/>
      <c r="J34" s="64"/>
      <c r="K34" s="47">
        <f t="shared" si="1"/>
        <v>0</v>
      </c>
      <c r="L34" s="48">
        <f t="shared" si="2"/>
        <v>0</v>
      </c>
      <c r="M34" s="46">
        <f t="shared" si="3"/>
        <v>0</v>
      </c>
      <c r="N34" s="46">
        <f t="shared" si="4"/>
        <v>0</v>
      </c>
      <c r="O34" s="46">
        <f t="shared" si="5"/>
        <v>0</v>
      </c>
      <c r="P34" s="47">
        <f t="shared" si="6"/>
        <v>0</v>
      </c>
    </row>
    <row r="35" spans="1:16" ht="22.5" x14ac:dyDescent="0.2">
      <c r="A35" s="36" t="str">
        <f>IF(COUNTBLANK(B35)=1," ",COUNTA($B$16:B35))</f>
        <v xml:space="preserve"> </v>
      </c>
      <c r="B35" s="37"/>
      <c r="C35" s="45" t="s">
        <v>411</v>
      </c>
      <c r="D35" s="23" t="s">
        <v>68</v>
      </c>
      <c r="E35" s="66">
        <v>654</v>
      </c>
      <c r="F35" s="67"/>
      <c r="G35" s="64"/>
      <c r="H35" s="46">
        <f t="shared" si="0"/>
        <v>0</v>
      </c>
      <c r="I35" s="64"/>
      <c r="J35" s="64"/>
      <c r="K35" s="47">
        <f t="shared" si="1"/>
        <v>0</v>
      </c>
      <c r="L35" s="48">
        <f t="shared" si="2"/>
        <v>0</v>
      </c>
      <c r="M35" s="46">
        <f t="shared" si="3"/>
        <v>0</v>
      </c>
      <c r="N35" s="46">
        <f t="shared" si="4"/>
        <v>0</v>
      </c>
      <c r="O35" s="46">
        <f t="shared" si="5"/>
        <v>0</v>
      </c>
      <c r="P35" s="47">
        <f t="shared" si="6"/>
        <v>0</v>
      </c>
    </row>
    <row r="36" spans="1:16" ht="22.5" x14ac:dyDescent="0.2">
      <c r="A36" s="36" t="str">
        <f>IF(COUNTBLANK(B36)=1," ",COUNTA($B$16:B36))</f>
        <v xml:space="preserve"> </v>
      </c>
      <c r="B36" s="37"/>
      <c r="C36" s="45" t="s">
        <v>730</v>
      </c>
      <c r="D36" s="23" t="s">
        <v>149</v>
      </c>
      <c r="E36" s="66">
        <v>7.2240000000000002</v>
      </c>
      <c r="F36" s="67"/>
      <c r="G36" s="64"/>
      <c r="H36" s="46">
        <f t="shared" si="0"/>
        <v>0</v>
      </c>
      <c r="I36" s="64"/>
      <c r="J36" s="64"/>
      <c r="K36" s="47">
        <f t="shared" si="1"/>
        <v>0</v>
      </c>
      <c r="L36" s="48">
        <f t="shared" si="2"/>
        <v>0</v>
      </c>
      <c r="M36" s="46">
        <f t="shared" si="3"/>
        <v>0</v>
      </c>
      <c r="N36" s="46">
        <f t="shared" si="4"/>
        <v>0</v>
      </c>
      <c r="O36" s="46">
        <f t="shared" si="5"/>
        <v>0</v>
      </c>
      <c r="P36" s="47">
        <f t="shared" si="6"/>
        <v>0</v>
      </c>
    </row>
    <row r="37" spans="1:16" ht="22.5" x14ac:dyDescent="0.2">
      <c r="A37" s="36" t="str">
        <f>IF(COUNTBLANK(B37)=1," ",COUNTA($B$16:B37))</f>
        <v xml:space="preserve"> </v>
      </c>
      <c r="B37" s="37"/>
      <c r="C37" s="45" t="s">
        <v>731</v>
      </c>
      <c r="D37" s="23" t="s">
        <v>149</v>
      </c>
      <c r="E37" s="66">
        <v>28.982000000000003</v>
      </c>
      <c r="F37" s="67"/>
      <c r="G37" s="64"/>
      <c r="H37" s="46">
        <f t="shared" si="0"/>
        <v>0</v>
      </c>
      <c r="I37" s="64"/>
      <c r="J37" s="64"/>
      <c r="K37" s="47">
        <f t="shared" si="1"/>
        <v>0</v>
      </c>
      <c r="L37" s="48">
        <f t="shared" si="2"/>
        <v>0</v>
      </c>
      <c r="M37" s="46">
        <f t="shared" si="3"/>
        <v>0</v>
      </c>
      <c r="N37" s="46">
        <f t="shared" si="4"/>
        <v>0</v>
      </c>
      <c r="O37" s="46">
        <f t="shared" si="5"/>
        <v>0</v>
      </c>
      <c r="P37" s="47">
        <f t="shared" si="6"/>
        <v>0</v>
      </c>
    </row>
    <row r="38" spans="1:16" x14ac:dyDescent="0.2">
      <c r="A38" s="36" t="str">
        <f>IF(COUNTBLANK(B38)=1," ",COUNTA($B$16:B38))</f>
        <v xml:space="preserve"> </v>
      </c>
      <c r="B38" s="37"/>
      <c r="C38" s="45" t="s">
        <v>412</v>
      </c>
      <c r="D38" s="23" t="s">
        <v>75</v>
      </c>
      <c r="E38" s="66">
        <v>268.32</v>
      </c>
      <c r="F38" s="67"/>
      <c r="G38" s="64"/>
      <c r="H38" s="46">
        <f t="shared" si="0"/>
        <v>0</v>
      </c>
      <c r="I38" s="64"/>
      <c r="J38" s="64"/>
      <c r="K38" s="47">
        <f t="shared" si="1"/>
        <v>0</v>
      </c>
      <c r="L38" s="48">
        <f t="shared" si="2"/>
        <v>0</v>
      </c>
      <c r="M38" s="46">
        <f t="shared" si="3"/>
        <v>0</v>
      </c>
      <c r="N38" s="46">
        <f t="shared" si="4"/>
        <v>0</v>
      </c>
      <c r="O38" s="46">
        <f t="shared" si="5"/>
        <v>0</v>
      </c>
      <c r="P38" s="47">
        <f t="shared" si="6"/>
        <v>0</v>
      </c>
    </row>
    <row r="39" spans="1:16" ht="22.5" x14ac:dyDescent="0.2">
      <c r="A39" s="36" t="str">
        <f>IF(COUNTBLANK(B39)=1," ",COUNTA($B$16:B39))</f>
        <v xml:space="preserve"> </v>
      </c>
      <c r="B39" s="37"/>
      <c r="C39" s="45" t="s">
        <v>413</v>
      </c>
      <c r="D39" s="23" t="s">
        <v>75</v>
      </c>
      <c r="E39" s="66">
        <v>268.32</v>
      </c>
      <c r="F39" s="67"/>
      <c r="G39" s="64"/>
      <c r="H39" s="46">
        <f t="shared" si="0"/>
        <v>0</v>
      </c>
      <c r="I39" s="64"/>
      <c r="J39" s="64"/>
      <c r="K39" s="47">
        <f t="shared" si="1"/>
        <v>0</v>
      </c>
      <c r="L39" s="48">
        <f t="shared" si="2"/>
        <v>0</v>
      </c>
      <c r="M39" s="46">
        <f t="shared" si="3"/>
        <v>0</v>
      </c>
      <c r="N39" s="46">
        <f t="shared" si="4"/>
        <v>0</v>
      </c>
      <c r="O39" s="46">
        <f t="shared" si="5"/>
        <v>0</v>
      </c>
      <c r="P39" s="47">
        <f t="shared" si="6"/>
        <v>0</v>
      </c>
    </row>
    <row r="40" spans="1:16" ht="22.5" x14ac:dyDescent="0.2">
      <c r="A40" s="36" t="str">
        <f>IF(COUNTBLANK(B40)=1," ",COUNTA($B$16:B40))</f>
        <v xml:space="preserve"> </v>
      </c>
      <c r="B40" s="37"/>
      <c r="C40" s="45" t="s">
        <v>414</v>
      </c>
      <c r="D40" s="23" t="s">
        <v>71</v>
      </c>
      <c r="E40" s="66">
        <v>1892</v>
      </c>
      <c r="F40" s="67"/>
      <c r="G40" s="64"/>
      <c r="H40" s="46">
        <f t="shared" si="0"/>
        <v>0</v>
      </c>
      <c r="I40" s="64"/>
      <c r="J40" s="64"/>
      <c r="K40" s="47">
        <f t="shared" si="1"/>
        <v>0</v>
      </c>
      <c r="L40" s="48">
        <f t="shared" si="2"/>
        <v>0</v>
      </c>
      <c r="M40" s="46">
        <f t="shared" si="3"/>
        <v>0</v>
      </c>
      <c r="N40" s="46">
        <f t="shared" si="4"/>
        <v>0</v>
      </c>
      <c r="O40" s="46">
        <f t="shared" si="5"/>
        <v>0</v>
      </c>
      <c r="P40" s="47">
        <f t="shared" si="6"/>
        <v>0</v>
      </c>
    </row>
    <row r="41" spans="1:16" ht="22.5" x14ac:dyDescent="0.2">
      <c r="A41" s="36" t="str">
        <f>IF(COUNTBLANK(B41)=1," ",COUNTA($B$16:B41))</f>
        <v xml:space="preserve"> </v>
      </c>
      <c r="B41" s="37"/>
      <c r="C41" s="45" t="s">
        <v>415</v>
      </c>
      <c r="D41" s="23" t="s">
        <v>68</v>
      </c>
      <c r="E41" s="66">
        <v>268.32</v>
      </c>
      <c r="F41" s="67"/>
      <c r="G41" s="64"/>
      <c r="H41" s="46">
        <f t="shared" si="0"/>
        <v>0</v>
      </c>
      <c r="I41" s="64"/>
      <c r="J41" s="64"/>
      <c r="K41" s="47">
        <f t="shared" si="1"/>
        <v>0</v>
      </c>
      <c r="L41" s="48">
        <f t="shared" si="2"/>
        <v>0</v>
      </c>
      <c r="M41" s="46">
        <f t="shared" si="3"/>
        <v>0</v>
      </c>
      <c r="N41" s="46">
        <f t="shared" si="4"/>
        <v>0</v>
      </c>
      <c r="O41" s="46">
        <f t="shared" si="5"/>
        <v>0</v>
      </c>
      <c r="P41" s="47">
        <f t="shared" si="6"/>
        <v>0</v>
      </c>
    </row>
    <row r="42" spans="1:16" x14ac:dyDescent="0.2">
      <c r="A42" s="36" t="str">
        <f>IF(COUNTBLANK(B42)=1," ",COUNTA($B$16:B42))</f>
        <v xml:space="preserve"> </v>
      </c>
      <c r="B42" s="37"/>
      <c r="C42" s="45" t="s">
        <v>416</v>
      </c>
      <c r="D42" s="23" t="s">
        <v>68</v>
      </c>
      <c r="E42" s="66">
        <v>268.32</v>
      </c>
      <c r="F42" s="67"/>
      <c r="G42" s="64"/>
      <c r="H42" s="46">
        <f t="shared" si="0"/>
        <v>0</v>
      </c>
      <c r="I42" s="64"/>
      <c r="J42" s="64"/>
      <c r="K42" s="47">
        <f t="shared" si="1"/>
        <v>0</v>
      </c>
      <c r="L42" s="48">
        <f t="shared" si="2"/>
        <v>0</v>
      </c>
      <c r="M42" s="46">
        <f t="shared" si="3"/>
        <v>0</v>
      </c>
      <c r="N42" s="46">
        <f t="shared" si="4"/>
        <v>0</v>
      </c>
      <c r="O42" s="46">
        <f t="shared" si="5"/>
        <v>0</v>
      </c>
      <c r="P42" s="47">
        <f t="shared" si="6"/>
        <v>0</v>
      </c>
    </row>
    <row r="43" spans="1:16" ht="22.5" x14ac:dyDescent="0.2">
      <c r="A43" s="36">
        <f>IF(COUNTBLANK(B43)=1," ",COUNTA($B$16:B43))</f>
        <v>9</v>
      </c>
      <c r="B43" s="37" t="s">
        <v>66</v>
      </c>
      <c r="C43" s="45" t="s">
        <v>417</v>
      </c>
      <c r="D43" s="23" t="s">
        <v>192</v>
      </c>
      <c r="E43" s="66">
        <v>1</v>
      </c>
      <c r="F43" s="67"/>
      <c r="G43" s="64"/>
      <c r="H43" s="46">
        <f t="shared" si="0"/>
        <v>0</v>
      </c>
      <c r="I43" s="64"/>
      <c r="J43" s="64"/>
      <c r="K43" s="47">
        <f t="shared" si="1"/>
        <v>0</v>
      </c>
      <c r="L43" s="48">
        <f t="shared" si="2"/>
        <v>0</v>
      </c>
      <c r="M43" s="46">
        <f t="shared" si="3"/>
        <v>0</v>
      </c>
      <c r="N43" s="46">
        <f t="shared" si="4"/>
        <v>0</v>
      </c>
      <c r="O43" s="46">
        <f t="shared" si="5"/>
        <v>0</v>
      </c>
      <c r="P43" s="47">
        <f t="shared" si="6"/>
        <v>0</v>
      </c>
    </row>
    <row r="44" spans="1:16" ht="22.5" x14ac:dyDescent="0.2">
      <c r="A44" s="36" t="str">
        <f>IF(COUNTBLANK(B44)=1," ",COUNTA($B$16:B44))</f>
        <v xml:space="preserve"> </v>
      </c>
      <c r="B44" s="37"/>
      <c r="C44" s="45" t="s">
        <v>418</v>
      </c>
      <c r="D44" s="23" t="s">
        <v>149</v>
      </c>
      <c r="E44" s="66">
        <v>1.5045000000000002</v>
      </c>
      <c r="F44" s="67"/>
      <c r="G44" s="64"/>
      <c r="H44" s="46">
        <f t="shared" si="0"/>
        <v>0</v>
      </c>
      <c r="I44" s="64"/>
      <c r="J44" s="64"/>
      <c r="K44" s="47">
        <f t="shared" si="1"/>
        <v>0</v>
      </c>
      <c r="L44" s="48">
        <f t="shared" si="2"/>
        <v>0</v>
      </c>
      <c r="M44" s="46">
        <f t="shared" si="3"/>
        <v>0</v>
      </c>
      <c r="N44" s="46">
        <f t="shared" si="4"/>
        <v>0</v>
      </c>
      <c r="O44" s="46">
        <f t="shared" si="5"/>
        <v>0</v>
      </c>
      <c r="P44" s="47">
        <f t="shared" si="6"/>
        <v>0</v>
      </c>
    </row>
    <row r="45" spans="1:16" ht="22.5" x14ac:dyDescent="0.2">
      <c r="A45" s="36" t="str">
        <f>IF(COUNTBLANK(B45)=1," ",COUNTA($B$16:B45))</f>
        <v xml:space="preserve"> </v>
      </c>
      <c r="B45" s="37"/>
      <c r="C45" s="45" t="s">
        <v>419</v>
      </c>
      <c r="D45" s="23" t="s">
        <v>149</v>
      </c>
      <c r="E45" s="66">
        <v>1.3365</v>
      </c>
      <c r="F45" s="67"/>
      <c r="G45" s="64"/>
      <c r="H45" s="46">
        <f t="shared" si="0"/>
        <v>0</v>
      </c>
      <c r="I45" s="64"/>
      <c r="J45" s="64"/>
      <c r="K45" s="47">
        <f t="shared" si="1"/>
        <v>0</v>
      </c>
      <c r="L45" s="48">
        <f t="shared" si="2"/>
        <v>0</v>
      </c>
      <c r="M45" s="46">
        <f t="shared" si="3"/>
        <v>0</v>
      </c>
      <c r="N45" s="46">
        <f t="shared" si="4"/>
        <v>0</v>
      </c>
      <c r="O45" s="46">
        <f t="shared" si="5"/>
        <v>0</v>
      </c>
      <c r="P45" s="47">
        <f t="shared" si="6"/>
        <v>0</v>
      </c>
    </row>
    <row r="46" spans="1:16" ht="22.5" x14ac:dyDescent="0.2">
      <c r="A46" s="36" t="str">
        <f>IF(COUNTBLANK(B46)=1," ",COUNTA($B$16:B46))</f>
        <v xml:space="preserve"> </v>
      </c>
      <c r="B46" s="37"/>
      <c r="C46" s="45" t="s">
        <v>420</v>
      </c>
      <c r="D46" s="23" t="s">
        <v>71</v>
      </c>
      <c r="E46" s="66">
        <v>396</v>
      </c>
      <c r="F46" s="67"/>
      <c r="G46" s="64"/>
      <c r="H46" s="46">
        <f t="shared" si="0"/>
        <v>0</v>
      </c>
      <c r="I46" s="64"/>
      <c r="J46" s="64"/>
      <c r="K46" s="47">
        <f t="shared" si="1"/>
        <v>0</v>
      </c>
      <c r="L46" s="48">
        <f t="shared" si="2"/>
        <v>0</v>
      </c>
      <c r="M46" s="46">
        <f t="shared" si="3"/>
        <v>0</v>
      </c>
      <c r="N46" s="46">
        <f t="shared" si="4"/>
        <v>0</v>
      </c>
      <c r="O46" s="46">
        <f t="shared" si="5"/>
        <v>0</v>
      </c>
      <c r="P46" s="47">
        <f t="shared" si="6"/>
        <v>0</v>
      </c>
    </row>
    <row r="47" spans="1:16" ht="22.5" x14ac:dyDescent="0.2">
      <c r="A47" s="36" t="str">
        <f>IF(COUNTBLANK(B47)=1," ",COUNTA($B$16:B47))</f>
        <v xml:space="preserve"> </v>
      </c>
      <c r="B47" s="37"/>
      <c r="C47" s="45" t="s">
        <v>421</v>
      </c>
      <c r="D47" s="23" t="s">
        <v>71</v>
      </c>
      <c r="E47" s="66">
        <v>231</v>
      </c>
      <c r="F47" s="67"/>
      <c r="G47" s="64"/>
      <c r="H47" s="46">
        <f t="shared" si="0"/>
        <v>0</v>
      </c>
      <c r="I47" s="64"/>
      <c r="J47" s="64"/>
      <c r="K47" s="47">
        <f t="shared" si="1"/>
        <v>0</v>
      </c>
      <c r="L47" s="48">
        <f t="shared" si="2"/>
        <v>0</v>
      </c>
      <c r="M47" s="46">
        <f t="shared" si="3"/>
        <v>0</v>
      </c>
      <c r="N47" s="46">
        <f t="shared" si="4"/>
        <v>0</v>
      </c>
      <c r="O47" s="46">
        <f t="shared" si="5"/>
        <v>0</v>
      </c>
      <c r="P47" s="47">
        <f t="shared" si="6"/>
        <v>0</v>
      </c>
    </row>
    <row r="48" spans="1:16" x14ac:dyDescent="0.2">
      <c r="A48" s="36" t="str">
        <f>IF(COUNTBLANK(B48)=1," ",COUNTA($B$16:B48))</f>
        <v xml:space="preserve"> </v>
      </c>
      <c r="B48" s="37"/>
      <c r="C48" s="45" t="s">
        <v>410</v>
      </c>
      <c r="D48" s="23" t="s">
        <v>75</v>
      </c>
      <c r="E48" s="66">
        <v>151.51999999999998</v>
      </c>
      <c r="F48" s="67"/>
      <c r="G48" s="64"/>
      <c r="H48" s="46">
        <f t="shared" si="0"/>
        <v>0</v>
      </c>
      <c r="I48" s="64"/>
      <c r="J48" s="64"/>
      <c r="K48" s="47">
        <f t="shared" si="1"/>
        <v>0</v>
      </c>
      <c r="L48" s="48">
        <f t="shared" si="2"/>
        <v>0</v>
      </c>
      <c r="M48" s="46">
        <f t="shared" si="3"/>
        <v>0</v>
      </c>
      <c r="N48" s="46">
        <f t="shared" si="4"/>
        <v>0</v>
      </c>
      <c r="O48" s="46">
        <f t="shared" si="5"/>
        <v>0</v>
      </c>
      <c r="P48" s="47">
        <f t="shared" si="6"/>
        <v>0</v>
      </c>
    </row>
    <row r="49" spans="1:17" ht="22.5" x14ac:dyDescent="0.2">
      <c r="A49" s="36" t="str">
        <f>IF(COUNTBLANK(B49)=1," ",COUNTA($B$16:B49))</f>
        <v xml:space="preserve"> </v>
      </c>
      <c r="B49" s="37"/>
      <c r="C49" s="45" t="s">
        <v>411</v>
      </c>
      <c r="D49" s="23" t="s">
        <v>68</v>
      </c>
      <c r="E49" s="66">
        <v>291</v>
      </c>
      <c r="F49" s="67"/>
      <c r="G49" s="64"/>
      <c r="H49" s="46">
        <f t="shared" si="0"/>
        <v>0</v>
      </c>
      <c r="I49" s="64"/>
      <c r="J49" s="64"/>
      <c r="K49" s="47">
        <f t="shared" si="1"/>
        <v>0</v>
      </c>
      <c r="L49" s="48">
        <f t="shared" si="2"/>
        <v>0</v>
      </c>
      <c r="M49" s="46">
        <f t="shared" si="3"/>
        <v>0</v>
      </c>
      <c r="N49" s="46">
        <f t="shared" si="4"/>
        <v>0</v>
      </c>
      <c r="O49" s="46">
        <f t="shared" si="5"/>
        <v>0</v>
      </c>
      <c r="P49" s="47">
        <f t="shared" si="6"/>
        <v>0</v>
      </c>
    </row>
    <row r="50" spans="1:17" ht="22.5" x14ac:dyDescent="0.2">
      <c r="A50" s="36" t="str">
        <f>IF(COUNTBLANK(B50)=1," ",COUNTA($B$16:B50))</f>
        <v xml:space="preserve"> </v>
      </c>
      <c r="B50" s="37"/>
      <c r="C50" s="45" t="s">
        <v>732</v>
      </c>
      <c r="D50" s="23" t="s">
        <v>149</v>
      </c>
      <c r="E50" s="66">
        <v>2.706</v>
      </c>
      <c r="F50" s="67"/>
      <c r="G50" s="64"/>
      <c r="H50" s="46">
        <f t="shared" si="0"/>
        <v>0</v>
      </c>
      <c r="I50" s="64"/>
      <c r="J50" s="64"/>
      <c r="K50" s="47">
        <f t="shared" si="1"/>
        <v>0</v>
      </c>
      <c r="L50" s="48">
        <f t="shared" si="2"/>
        <v>0</v>
      </c>
      <c r="M50" s="46">
        <f t="shared" si="3"/>
        <v>0</v>
      </c>
      <c r="N50" s="46">
        <f t="shared" si="4"/>
        <v>0</v>
      </c>
      <c r="O50" s="46">
        <f t="shared" si="5"/>
        <v>0</v>
      </c>
      <c r="P50" s="47">
        <f t="shared" si="6"/>
        <v>0</v>
      </c>
    </row>
    <row r="51" spans="1:17" ht="22.5" x14ac:dyDescent="0.2">
      <c r="A51" s="36" t="str">
        <f>IF(COUNTBLANK(B51)=1," ",COUNTA($B$16:B51))</f>
        <v xml:space="preserve"> </v>
      </c>
      <c r="B51" s="37"/>
      <c r="C51" s="45" t="s">
        <v>733</v>
      </c>
      <c r="D51" s="23" t="s">
        <v>149</v>
      </c>
      <c r="E51" s="66">
        <v>10.824</v>
      </c>
      <c r="F51" s="67"/>
      <c r="G51" s="64"/>
      <c r="H51" s="46">
        <f t="shared" si="0"/>
        <v>0</v>
      </c>
      <c r="I51" s="64"/>
      <c r="J51" s="64"/>
      <c r="K51" s="47">
        <f t="shared" si="1"/>
        <v>0</v>
      </c>
      <c r="L51" s="48">
        <f t="shared" si="2"/>
        <v>0</v>
      </c>
      <c r="M51" s="46">
        <f t="shared" si="3"/>
        <v>0</v>
      </c>
      <c r="N51" s="46">
        <f t="shared" si="4"/>
        <v>0</v>
      </c>
      <c r="O51" s="46">
        <f t="shared" si="5"/>
        <v>0</v>
      </c>
      <c r="P51" s="47">
        <f t="shared" si="6"/>
        <v>0</v>
      </c>
    </row>
    <row r="52" spans="1:17" x14ac:dyDescent="0.2">
      <c r="A52" s="36" t="str">
        <f>IF(COUNTBLANK(B52)=1," ",COUNTA($B$16:B52))</f>
        <v xml:space="preserve"> </v>
      </c>
      <c r="B52" s="37"/>
      <c r="C52" s="45" t="s">
        <v>422</v>
      </c>
      <c r="D52" s="23" t="s">
        <v>75</v>
      </c>
      <c r="E52" s="66">
        <v>100.32000000000001</v>
      </c>
      <c r="F52" s="67"/>
      <c r="G52" s="64"/>
      <c r="H52" s="46">
        <f t="shared" si="0"/>
        <v>0</v>
      </c>
      <c r="I52" s="64"/>
      <c r="J52" s="64"/>
      <c r="K52" s="47">
        <f t="shared" si="1"/>
        <v>0</v>
      </c>
      <c r="L52" s="48">
        <f t="shared" si="2"/>
        <v>0</v>
      </c>
      <c r="M52" s="46">
        <f t="shared" si="3"/>
        <v>0</v>
      </c>
      <c r="N52" s="46">
        <f t="shared" si="4"/>
        <v>0</v>
      </c>
      <c r="O52" s="46">
        <f t="shared" si="5"/>
        <v>0</v>
      </c>
      <c r="P52" s="47">
        <f t="shared" si="6"/>
        <v>0</v>
      </c>
    </row>
    <row r="53" spans="1:17" ht="22.5" x14ac:dyDescent="0.2">
      <c r="A53" s="36" t="str">
        <f>IF(COUNTBLANK(B53)=1," ",COUNTA($B$16:B53))</f>
        <v xml:space="preserve"> </v>
      </c>
      <c r="B53" s="37"/>
      <c r="C53" s="45" t="s">
        <v>423</v>
      </c>
      <c r="D53" s="23" t="s">
        <v>75</v>
      </c>
      <c r="E53" s="66">
        <v>100.32000000000001</v>
      </c>
      <c r="F53" s="67"/>
      <c r="G53" s="64"/>
      <c r="H53" s="46">
        <f t="shared" si="0"/>
        <v>0</v>
      </c>
      <c r="I53" s="64"/>
      <c r="J53" s="64"/>
      <c r="K53" s="47">
        <f t="shared" si="1"/>
        <v>0</v>
      </c>
      <c r="L53" s="48">
        <f t="shared" si="2"/>
        <v>0</v>
      </c>
      <c r="M53" s="46">
        <f t="shared" si="3"/>
        <v>0</v>
      </c>
      <c r="N53" s="46">
        <f t="shared" si="4"/>
        <v>0</v>
      </c>
      <c r="O53" s="46">
        <f t="shared" si="5"/>
        <v>0</v>
      </c>
      <c r="P53" s="47">
        <f t="shared" si="6"/>
        <v>0</v>
      </c>
    </row>
    <row r="54" spans="1:17" ht="22.5" x14ac:dyDescent="0.2">
      <c r="A54" s="36" t="str">
        <f>IF(COUNTBLANK(B54)=1," ",COUNTA($B$16:B54))</f>
        <v xml:space="preserve"> </v>
      </c>
      <c r="B54" s="37"/>
      <c r="C54" s="45" t="s">
        <v>424</v>
      </c>
      <c r="D54" s="23" t="s">
        <v>71</v>
      </c>
      <c r="E54" s="66">
        <v>792</v>
      </c>
      <c r="F54" s="67"/>
      <c r="G54" s="64"/>
      <c r="H54" s="46">
        <f t="shared" si="0"/>
        <v>0</v>
      </c>
      <c r="I54" s="64"/>
      <c r="J54" s="64"/>
      <c r="K54" s="47">
        <f t="shared" si="1"/>
        <v>0</v>
      </c>
      <c r="L54" s="48">
        <f t="shared" si="2"/>
        <v>0</v>
      </c>
      <c r="M54" s="46">
        <f t="shared" si="3"/>
        <v>0</v>
      </c>
      <c r="N54" s="46">
        <f t="shared" si="4"/>
        <v>0</v>
      </c>
      <c r="O54" s="46">
        <f t="shared" si="5"/>
        <v>0</v>
      </c>
      <c r="P54" s="47">
        <f t="shared" si="6"/>
        <v>0</v>
      </c>
    </row>
    <row r="55" spans="1:17" ht="22.5" x14ac:dyDescent="0.2">
      <c r="A55" s="36" t="str">
        <f>IF(COUNTBLANK(B55)=1," ",COUNTA($B$16:B55))</f>
        <v xml:space="preserve"> </v>
      </c>
      <c r="B55" s="37"/>
      <c r="C55" s="45" t="s">
        <v>425</v>
      </c>
      <c r="D55" s="23" t="s">
        <v>68</v>
      </c>
      <c r="E55" s="66">
        <v>100.32000000000001</v>
      </c>
      <c r="F55" s="67"/>
      <c r="G55" s="64"/>
      <c r="H55" s="46">
        <f t="shared" si="0"/>
        <v>0</v>
      </c>
      <c r="I55" s="64"/>
      <c r="J55" s="64"/>
      <c r="K55" s="47">
        <f t="shared" si="1"/>
        <v>0</v>
      </c>
      <c r="L55" s="48">
        <f t="shared" si="2"/>
        <v>0</v>
      </c>
      <c r="M55" s="46">
        <f t="shared" si="3"/>
        <v>0</v>
      </c>
      <c r="N55" s="46">
        <f t="shared" si="4"/>
        <v>0</v>
      </c>
      <c r="O55" s="46">
        <f t="shared" si="5"/>
        <v>0</v>
      </c>
      <c r="P55" s="47">
        <f t="shared" si="6"/>
        <v>0</v>
      </c>
    </row>
    <row r="56" spans="1:17" x14ac:dyDescent="0.2">
      <c r="A56" s="36" t="str">
        <f>IF(COUNTBLANK(B56)=1," ",COUNTA($B$16:B56))</f>
        <v xml:space="preserve"> </v>
      </c>
      <c r="B56" s="37"/>
      <c r="C56" s="45" t="s">
        <v>426</v>
      </c>
      <c r="D56" s="23" t="s">
        <v>68</v>
      </c>
      <c r="E56" s="66">
        <v>100.32000000000001</v>
      </c>
      <c r="F56" s="67"/>
      <c r="G56" s="64"/>
      <c r="H56" s="46">
        <f t="shared" si="0"/>
        <v>0</v>
      </c>
      <c r="I56" s="64"/>
      <c r="J56" s="64"/>
      <c r="K56" s="47">
        <f t="shared" si="1"/>
        <v>0</v>
      </c>
      <c r="L56" s="48">
        <f t="shared" si="2"/>
        <v>0</v>
      </c>
      <c r="M56" s="46">
        <f t="shared" si="3"/>
        <v>0</v>
      </c>
      <c r="N56" s="46">
        <f t="shared" si="4"/>
        <v>0</v>
      </c>
      <c r="O56" s="46">
        <f t="shared" si="5"/>
        <v>0</v>
      </c>
      <c r="P56" s="47">
        <f t="shared" si="6"/>
        <v>0</v>
      </c>
    </row>
    <row r="57" spans="1:17" ht="22.5" x14ac:dyDescent="0.2">
      <c r="A57" s="36" t="str">
        <f>IF(COUNTBLANK(B57)=1," ",COUNTA($B$16:B57))</f>
        <v xml:space="preserve"> </v>
      </c>
      <c r="B57" s="37"/>
      <c r="C57" s="45" t="s">
        <v>427</v>
      </c>
      <c r="D57" s="23" t="s">
        <v>68</v>
      </c>
      <c r="E57" s="66">
        <v>381</v>
      </c>
      <c r="F57" s="67"/>
      <c r="G57" s="64"/>
      <c r="H57" s="46">
        <f t="shared" si="0"/>
        <v>0</v>
      </c>
      <c r="I57" s="64"/>
      <c r="J57" s="64"/>
      <c r="K57" s="47">
        <f t="shared" si="1"/>
        <v>0</v>
      </c>
      <c r="L57" s="48">
        <f t="shared" si="2"/>
        <v>0</v>
      </c>
      <c r="M57" s="46">
        <f t="shared" si="3"/>
        <v>0</v>
      </c>
      <c r="N57" s="46">
        <f t="shared" si="4"/>
        <v>0</v>
      </c>
      <c r="O57" s="46">
        <f t="shared" si="5"/>
        <v>0</v>
      </c>
      <c r="P57" s="47">
        <f t="shared" si="6"/>
        <v>0</v>
      </c>
      <c r="Q57" s="19"/>
    </row>
    <row r="58" spans="1:17" x14ac:dyDescent="0.2">
      <c r="A58" s="36">
        <f>IF(COUNTBLANK(B58)=1," ",COUNTA($B$16:B58))</f>
        <v>10</v>
      </c>
      <c r="B58" s="37" t="s">
        <v>66</v>
      </c>
      <c r="C58" s="45" t="s">
        <v>428</v>
      </c>
      <c r="D58" s="23"/>
      <c r="E58" s="66"/>
      <c r="F58" s="67"/>
      <c r="G58" s="64"/>
      <c r="H58" s="46">
        <f t="shared" si="0"/>
        <v>0</v>
      </c>
      <c r="I58" s="64"/>
      <c r="J58" s="64"/>
      <c r="K58" s="47">
        <f t="shared" si="1"/>
        <v>0</v>
      </c>
      <c r="L58" s="48">
        <f t="shared" si="2"/>
        <v>0</v>
      </c>
      <c r="M58" s="46">
        <f t="shared" si="3"/>
        <v>0</v>
      </c>
      <c r="N58" s="46">
        <f t="shared" si="4"/>
        <v>0</v>
      </c>
      <c r="O58" s="46">
        <f t="shared" si="5"/>
        <v>0</v>
      </c>
      <c r="P58" s="47">
        <f t="shared" si="6"/>
        <v>0</v>
      </c>
    </row>
    <row r="59" spans="1:17" ht="22.5" x14ac:dyDescent="0.2">
      <c r="A59" s="36">
        <f>IF(COUNTBLANK(B59)=1," ",COUNTA($B$16:B59))</f>
        <v>11</v>
      </c>
      <c r="B59" s="37" t="s">
        <v>66</v>
      </c>
      <c r="C59" s="45" t="s">
        <v>429</v>
      </c>
      <c r="D59" s="23" t="s">
        <v>75</v>
      </c>
      <c r="E59" s="66">
        <v>442.32</v>
      </c>
      <c r="F59" s="67"/>
      <c r="G59" s="64"/>
      <c r="H59" s="46">
        <f t="shared" si="0"/>
        <v>0</v>
      </c>
      <c r="I59" s="64"/>
      <c r="J59" s="64"/>
      <c r="K59" s="47">
        <f t="shared" si="1"/>
        <v>0</v>
      </c>
      <c r="L59" s="48">
        <f t="shared" si="2"/>
        <v>0</v>
      </c>
      <c r="M59" s="46">
        <f t="shared" si="3"/>
        <v>0</v>
      </c>
      <c r="N59" s="46">
        <f t="shared" si="4"/>
        <v>0</v>
      </c>
      <c r="O59" s="46">
        <f t="shared" si="5"/>
        <v>0</v>
      </c>
      <c r="P59" s="47">
        <f t="shared" si="6"/>
        <v>0</v>
      </c>
    </row>
    <row r="60" spans="1:17" ht="33.75" x14ac:dyDescent="0.2">
      <c r="A60" s="36">
        <f>IF(COUNTBLANK(B60)=1," ",COUNTA($B$16:B60))</f>
        <v>12</v>
      </c>
      <c r="B60" s="37" t="s">
        <v>66</v>
      </c>
      <c r="C60" s="45" t="s">
        <v>430</v>
      </c>
      <c r="D60" s="23" t="s">
        <v>68</v>
      </c>
      <c r="E60" s="66">
        <v>368.6</v>
      </c>
      <c r="F60" s="67"/>
      <c r="G60" s="64"/>
      <c r="H60" s="46">
        <f t="shared" si="0"/>
        <v>0</v>
      </c>
      <c r="I60" s="64"/>
      <c r="J60" s="64"/>
      <c r="K60" s="47">
        <f t="shared" si="1"/>
        <v>0</v>
      </c>
      <c r="L60" s="48">
        <f t="shared" si="2"/>
        <v>0</v>
      </c>
      <c r="M60" s="46">
        <f t="shared" si="3"/>
        <v>0</v>
      </c>
      <c r="N60" s="46">
        <f t="shared" si="4"/>
        <v>0</v>
      </c>
      <c r="O60" s="46">
        <f t="shared" si="5"/>
        <v>0</v>
      </c>
      <c r="P60" s="47">
        <f t="shared" si="6"/>
        <v>0</v>
      </c>
    </row>
    <row r="61" spans="1:17" x14ac:dyDescent="0.2">
      <c r="A61" s="36" t="str">
        <f>IF(COUNTBLANK(B61)=1," ",COUNTA($B$16:B61))</f>
        <v xml:space="preserve"> </v>
      </c>
      <c r="B61" s="37"/>
      <c r="C61" s="45" t="s">
        <v>258</v>
      </c>
      <c r="D61" s="23" t="s">
        <v>149</v>
      </c>
      <c r="E61" s="66">
        <v>0.56000000000000005</v>
      </c>
      <c r="F61" s="67"/>
      <c r="G61" s="64"/>
      <c r="H61" s="46">
        <f t="shared" si="0"/>
        <v>0</v>
      </c>
      <c r="I61" s="64"/>
      <c r="J61" s="64"/>
      <c r="K61" s="47">
        <f t="shared" si="1"/>
        <v>0</v>
      </c>
      <c r="L61" s="48">
        <f t="shared" si="2"/>
        <v>0</v>
      </c>
      <c r="M61" s="46">
        <f t="shared" si="3"/>
        <v>0</v>
      </c>
      <c r="N61" s="46">
        <f t="shared" si="4"/>
        <v>0</v>
      </c>
      <c r="O61" s="46">
        <f t="shared" si="5"/>
        <v>0</v>
      </c>
      <c r="P61" s="47">
        <f t="shared" si="6"/>
        <v>0</v>
      </c>
    </row>
    <row r="62" spans="1:17" ht="22.5" x14ac:dyDescent="0.2">
      <c r="A62" s="36">
        <f>IF(COUNTBLANK(B62)=1," ",COUNTA($B$16:B62))</f>
        <v>13</v>
      </c>
      <c r="B62" s="37" t="s">
        <v>66</v>
      </c>
      <c r="C62" s="45" t="s">
        <v>431</v>
      </c>
      <c r="D62" s="23" t="s">
        <v>75</v>
      </c>
      <c r="E62" s="66">
        <v>387.03000000000003</v>
      </c>
      <c r="F62" s="67"/>
      <c r="G62" s="64"/>
      <c r="H62" s="46">
        <f t="shared" si="0"/>
        <v>0</v>
      </c>
      <c r="I62" s="64"/>
      <c r="J62" s="64"/>
      <c r="K62" s="47">
        <f t="shared" si="1"/>
        <v>0</v>
      </c>
      <c r="L62" s="48">
        <f t="shared" si="2"/>
        <v>0</v>
      </c>
      <c r="M62" s="46">
        <f t="shared" si="3"/>
        <v>0</v>
      </c>
      <c r="N62" s="46">
        <f t="shared" si="4"/>
        <v>0</v>
      </c>
      <c r="O62" s="46">
        <f t="shared" si="5"/>
        <v>0</v>
      </c>
      <c r="P62" s="47">
        <f t="shared" si="6"/>
        <v>0</v>
      </c>
    </row>
    <row r="63" spans="1:17" x14ac:dyDescent="0.2">
      <c r="A63" s="36" t="str">
        <f>IF(COUNTBLANK(B63)=1," ",COUNTA($B$16:B63))</f>
        <v xml:space="preserve"> </v>
      </c>
      <c r="B63" s="37"/>
      <c r="C63" s="45" t="s">
        <v>258</v>
      </c>
      <c r="D63" s="23" t="s">
        <v>149</v>
      </c>
      <c r="E63" s="66">
        <v>7.75</v>
      </c>
      <c r="F63" s="67"/>
      <c r="G63" s="64"/>
      <c r="H63" s="46">
        <f t="shared" si="0"/>
        <v>0</v>
      </c>
      <c r="I63" s="64"/>
      <c r="J63" s="64"/>
      <c r="K63" s="47">
        <f t="shared" si="1"/>
        <v>0</v>
      </c>
      <c r="L63" s="48">
        <f t="shared" si="2"/>
        <v>0</v>
      </c>
      <c r="M63" s="46">
        <f t="shared" si="3"/>
        <v>0</v>
      </c>
      <c r="N63" s="46">
        <f t="shared" si="4"/>
        <v>0</v>
      </c>
      <c r="O63" s="46">
        <f t="shared" si="5"/>
        <v>0</v>
      </c>
      <c r="P63" s="47">
        <f t="shared" si="6"/>
        <v>0</v>
      </c>
    </row>
    <row r="64" spans="1:17" ht="22.5" x14ac:dyDescent="0.2">
      <c r="A64" s="36">
        <f>IF(COUNTBLANK(B64)=1," ",COUNTA($B$16:B64))</f>
        <v>14</v>
      </c>
      <c r="B64" s="37" t="s">
        <v>66</v>
      </c>
      <c r="C64" s="45" t="s">
        <v>432</v>
      </c>
      <c r="D64" s="23" t="s">
        <v>75</v>
      </c>
      <c r="E64" s="66">
        <v>532</v>
      </c>
      <c r="F64" s="67"/>
      <c r="G64" s="64"/>
      <c r="H64" s="46">
        <f t="shared" si="0"/>
        <v>0</v>
      </c>
      <c r="I64" s="64"/>
      <c r="J64" s="64"/>
      <c r="K64" s="47">
        <f t="shared" si="1"/>
        <v>0</v>
      </c>
      <c r="L64" s="48">
        <f t="shared" si="2"/>
        <v>0</v>
      </c>
      <c r="M64" s="46">
        <f t="shared" si="3"/>
        <v>0</v>
      </c>
      <c r="N64" s="46">
        <f t="shared" si="4"/>
        <v>0</v>
      </c>
      <c r="O64" s="46">
        <f t="shared" si="5"/>
        <v>0</v>
      </c>
      <c r="P64" s="47">
        <f t="shared" si="6"/>
        <v>0</v>
      </c>
    </row>
    <row r="65" spans="1:16" ht="22.5" x14ac:dyDescent="0.2">
      <c r="A65" s="36">
        <f>IF(COUNTBLANK(B65)=1," ",COUNTA($B$16:B65))</f>
        <v>15</v>
      </c>
      <c r="B65" s="37" t="s">
        <v>66</v>
      </c>
      <c r="C65" s="45" t="s">
        <v>433</v>
      </c>
      <c r="D65" s="23" t="s">
        <v>68</v>
      </c>
      <c r="E65" s="66">
        <v>228</v>
      </c>
      <c r="F65" s="67"/>
      <c r="G65" s="64"/>
      <c r="H65" s="46">
        <f t="shared" si="0"/>
        <v>0</v>
      </c>
      <c r="I65" s="64"/>
      <c r="J65" s="64"/>
      <c r="K65" s="47">
        <f t="shared" si="1"/>
        <v>0</v>
      </c>
      <c r="L65" s="48">
        <f t="shared" si="2"/>
        <v>0</v>
      </c>
      <c r="M65" s="46">
        <f t="shared" si="3"/>
        <v>0</v>
      </c>
      <c r="N65" s="46">
        <f t="shared" si="4"/>
        <v>0</v>
      </c>
      <c r="O65" s="46">
        <f t="shared" si="5"/>
        <v>0</v>
      </c>
      <c r="P65" s="47">
        <f t="shared" si="6"/>
        <v>0</v>
      </c>
    </row>
    <row r="66" spans="1:16" x14ac:dyDescent="0.2">
      <c r="A66" s="36">
        <f>IF(COUNTBLANK(B66)=1," ",COUNTA($B$16:B66))</f>
        <v>16</v>
      </c>
      <c r="B66" s="37" t="s">
        <v>66</v>
      </c>
      <c r="C66" s="45" t="s">
        <v>434</v>
      </c>
      <c r="D66" s="23" t="s">
        <v>68</v>
      </c>
      <c r="E66" s="66">
        <v>368.6</v>
      </c>
      <c r="F66" s="67"/>
      <c r="G66" s="64"/>
      <c r="H66" s="46">
        <f t="shared" si="0"/>
        <v>0</v>
      </c>
      <c r="I66" s="64"/>
      <c r="J66" s="64"/>
      <c r="K66" s="47">
        <f t="shared" si="1"/>
        <v>0</v>
      </c>
      <c r="L66" s="48">
        <f t="shared" si="2"/>
        <v>0</v>
      </c>
      <c r="M66" s="46">
        <f t="shared" si="3"/>
        <v>0</v>
      </c>
      <c r="N66" s="46">
        <f t="shared" si="4"/>
        <v>0</v>
      </c>
      <c r="O66" s="46">
        <f t="shared" si="5"/>
        <v>0</v>
      </c>
      <c r="P66" s="47">
        <f t="shared" si="6"/>
        <v>0</v>
      </c>
    </row>
    <row r="67" spans="1:16" ht="22.5" x14ac:dyDescent="0.2">
      <c r="A67" s="36">
        <f>IF(COUNTBLANK(B67)=1," ",COUNTA($B$16:B67))</f>
        <v>17</v>
      </c>
      <c r="B67" s="37" t="s">
        <v>66</v>
      </c>
      <c r="C67" s="45" t="s">
        <v>435</v>
      </c>
      <c r="D67" s="23" t="s">
        <v>68</v>
      </c>
      <c r="E67" s="66">
        <v>737.2</v>
      </c>
      <c r="F67" s="67"/>
      <c r="G67" s="64"/>
      <c r="H67" s="46">
        <f t="shared" si="0"/>
        <v>0</v>
      </c>
      <c r="I67" s="64"/>
      <c r="J67" s="64"/>
      <c r="K67" s="47">
        <f t="shared" si="1"/>
        <v>0</v>
      </c>
      <c r="L67" s="48">
        <f t="shared" si="2"/>
        <v>0</v>
      </c>
      <c r="M67" s="46">
        <f t="shared" si="3"/>
        <v>0</v>
      </c>
      <c r="N67" s="46">
        <f t="shared" si="4"/>
        <v>0</v>
      </c>
      <c r="O67" s="46">
        <f t="shared" si="5"/>
        <v>0</v>
      </c>
      <c r="P67" s="47">
        <f t="shared" si="6"/>
        <v>0</v>
      </c>
    </row>
    <row r="68" spans="1:16" ht="23.25" thickBot="1" x14ac:dyDescent="0.25">
      <c r="A68" s="36">
        <f>IF(COUNTBLANK(B68)=1," ",COUNTA($B$16:B68))</f>
        <v>18</v>
      </c>
      <c r="B68" s="37" t="s">
        <v>66</v>
      </c>
      <c r="C68" s="45" t="s">
        <v>436</v>
      </c>
      <c r="D68" s="23" t="s">
        <v>68</v>
      </c>
      <c r="E68" s="66">
        <v>152</v>
      </c>
      <c r="F68" s="67"/>
      <c r="G68" s="64"/>
      <c r="H68" s="46">
        <f t="shared" si="0"/>
        <v>0</v>
      </c>
      <c r="I68" s="64"/>
      <c r="J68" s="64"/>
      <c r="K68" s="47">
        <f t="shared" si="1"/>
        <v>0</v>
      </c>
      <c r="L68" s="48">
        <f t="shared" si="2"/>
        <v>0</v>
      </c>
      <c r="M68" s="46">
        <f t="shared" si="3"/>
        <v>0</v>
      </c>
      <c r="N68" s="46">
        <f t="shared" si="4"/>
        <v>0</v>
      </c>
      <c r="O68" s="46">
        <f t="shared" si="5"/>
        <v>0</v>
      </c>
      <c r="P68" s="47">
        <f t="shared" si="6"/>
        <v>0</v>
      </c>
    </row>
    <row r="69" spans="1:16" ht="12" thickBot="1" x14ac:dyDescent="0.25">
      <c r="A69" s="325" t="s">
        <v>120</v>
      </c>
      <c r="B69" s="326"/>
      <c r="C69" s="326"/>
      <c r="D69" s="326"/>
      <c r="E69" s="326"/>
      <c r="F69" s="326"/>
      <c r="G69" s="326"/>
      <c r="H69" s="326"/>
      <c r="I69" s="326"/>
      <c r="J69" s="326"/>
      <c r="K69" s="327"/>
      <c r="L69" s="68">
        <f>SUM(L14:L68)</f>
        <v>0</v>
      </c>
      <c r="M69" s="69">
        <f>SUM(M14:M68)</f>
        <v>0</v>
      </c>
      <c r="N69" s="69">
        <f>SUM(N14:N68)</f>
        <v>0</v>
      </c>
      <c r="O69" s="69">
        <f>SUM(O14:O68)</f>
        <v>0</v>
      </c>
      <c r="P69" s="70">
        <f>SUM(P14:P68)</f>
        <v>0</v>
      </c>
    </row>
    <row r="70" spans="1:16" x14ac:dyDescent="0.2">
      <c r="A70" s="15"/>
      <c r="B70" s="15"/>
      <c r="C70" s="15"/>
      <c r="D70" s="15"/>
      <c r="E70" s="15"/>
      <c r="F70" s="15"/>
      <c r="G70" s="15"/>
      <c r="H70" s="15"/>
      <c r="I70" s="15"/>
      <c r="J70" s="15"/>
      <c r="K70" s="15"/>
      <c r="L70" s="15"/>
      <c r="M70" s="15"/>
      <c r="N70" s="15"/>
      <c r="O70" s="15"/>
      <c r="P70" s="15"/>
    </row>
    <row r="71" spans="1:16" x14ac:dyDescent="0.2">
      <c r="A71" s="15"/>
      <c r="B71" s="15"/>
      <c r="C71" s="15"/>
      <c r="D71" s="15"/>
      <c r="E71" s="15"/>
      <c r="F71" s="15"/>
      <c r="G71" s="15"/>
      <c r="H71" s="15"/>
      <c r="I71" s="15"/>
      <c r="J71" s="15"/>
      <c r="K71" s="15"/>
      <c r="L71" s="15"/>
      <c r="M71" s="15"/>
      <c r="N71" s="15"/>
      <c r="O71" s="15"/>
      <c r="P71" s="15"/>
    </row>
    <row r="72" spans="1:16" x14ac:dyDescent="0.2">
      <c r="A72" s="1" t="s">
        <v>14</v>
      </c>
      <c r="B72" s="15"/>
      <c r="C72" s="328">
        <f>'Kops a'!C38:H38</f>
        <v>0</v>
      </c>
      <c r="D72" s="328"/>
      <c r="E72" s="328"/>
      <c r="F72" s="328"/>
      <c r="G72" s="328"/>
      <c r="H72" s="328"/>
      <c r="I72" s="15"/>
      <c r="J72" s="15"/>
      <c r="K72" s="15"/>
      <c r="L72" s="15"/>
      <c r="M72" s="15"/>
      <c r="N72" s="15"/>
      <c r="O72" s="15"/>
      <c r="P72" s="15"/>
    </row>
    <row r="73" spans="1:16" x14ac:dyDescent="0.2">
      <c r="A73" s="15"/>
      <c r="B73" s="15"/>
      <c r="C73" s="238" t="s">
        <v>15</v>
      </c>
      <c r="D73" s="238"/>
      <c r="E73" s="238"/>
      <c r="F73" s="238"/>
      <c r="G73" s="238"/>
      <c r="H73" s="238"/>
      <c r="I73" s="15"/>
      <c r="J73" s="15"/>
      <c r="K73" s="15"/>
      <c r="L73" s="15"/>
      <c r="M73" s="15"/>
      <c r="N73" s="15"/>
      <c r="O73" s="15"/>
      <c r="P73" s="15"/>
    </row>
    <row r="74" spans="1:16" x14ac:dyDescent="0.2">
      <c r="A74" s="15"/>
      <c r="B74" s="15"/>
      <c r="C74" s="15"/>
      <c r="D74" s="15"/>
      <c r="E74" s="15"/>
      <c r="F74" s="15"/>
      <c r="G74" s="15"/>
      <c r="H74" s="15"/>
      <c r="I74" s="15"/>
      <c r="J74" s="15"/>
      <c r="K74" s="15"/>
      <c r="L74" s="15"/>
      <c r="M74" s="15"/>
      <c r="N74" s="15"/>
      <c r="O74" s="15"/>
      <c r="P74" s="15"/>
    </row>
    <row r="75" spans="1:16" x14ac:dyDescent="0.2">
      <c r="A75" s="83" t="str">
        <f>'Kops a'!A41</f>
        <v>Tāme sastādīta 20__. gada __. _________</v>
      </c>
      <c r="B75" s="84"/>
      <c r="C75" s="84"/>
      <c r="D75" s="84"/>
      <c r="E75" s="15"/>
      <c r="F75" s="15"/>
      <c r="G75" s="15"/>
      <c r="H75" s="15"/>
      <c r="I75" s="15"/>
      <c r="J75" s="15"/>
      <c r="K75" s="15"/>
      <c r="L75" s="15"/>
      <c r="M75" s="15"/>
      <c r="N75" s="15"/>
      <c r="O75" s="15"/>
      <c r="P75" s="15"/>
    </row>
    <row r="76" spans="1:16" x14ac:dyDescent="0.2">
      <c r="A76" s="15"/>
      <c r="B76" s="15"/>
      <c r="C76" s="15"/>
      <c r="D76" s="15"/>
      <c r="E76" s="15"/>
      <c r="F76" s="15"/>
      <c r="G76" s="15"/>
      <c r="H76" s="15"/>
      <c r="I76" s="15"/>
      <c r="J76" s="15"/>
      <c r="K76" s="15"/>
      <c r="L76" s="15"/>
      <c r="M76" s="15"/>
      <c r="N76" s="15"/>
      <c r="O76" s="15"/>
      <c r="P76" s="15"/>
    </row>
    <row r="77" spans="1:16" x14ac:dyDescent="0.2">
      <c r="A77" s="15"/>
      <c r="B77" s="15"/>
      <c r="C77" s="15"/>
      <c r="D77" s="15"/>
      <c r="E77" s="15"/>
      <c r="F77" s="15"/>
      <c r="G77" s="15"/>
      <c r="H77" s="15"/>
      <c r="I77" s="15"/>
      <c r="J77" s="15"/>
      <c r="K77" s="15"/>
      <c r="L77" s="15"/>
      <c r="M77" s="15"/>
      <c r="N77" s="15"/>
      <c r="O77" s="15"/>
      <c r="P77" s="15"/>
    </row>
    <row r="78" spans="1:16" x14ac:dyDescent="0.2">
      <c r="A78" s="1" t="s">
        <v>38</v>
      </c>
      <c r="B78" s="15"/>
      <c r="C78" s="328">
        <f>'Kops a'!C44:H44</f>
        <v>0</v>
      </c>
      <c r="D78" s="328"/>
      <c r="E78" s="328"/>
      <c r="F78" s="328"/>
      <c r="G78" s="328"/>
      <c r="H78" s="328"/>
      <c r="I78" s="15"/>
      <c r="J78" s="15"/>
      <c r="K78" s="15"/>
      <c r="L78" s="15"/>
      <c r="M78" s="15"/>
      <c r="N78" s="15"/>
      <c r="O78" s="15"/>
      <c r="P78" s="15"/>
    </row>
    <row r="79" spans="1:16" x14ac:dyDescent="0.2">
      <c r="A79" s="15"/>
      <c r="B79" s="15"/>
      <c r="C79" s="238" t="s">
        <v>15</v>
      </c>
      <c r="D79" s="238"/>
      <c r="E79" s="238"/>
      <c r="F79" s="238"/>
      <c r="G79" s="238"/>
      <c r="H79" s="238"/>
      <c r="I79" s="15"/>
      <c r="J79" s="15"/>
      <c r="K79" s="15"/>
      <c r="L79" s="15"/>
      <c r="M79" s="15"/>
      <c r="N79" s="15"/>
      <c r="O79" s="15"/>
      <c r="P79" s="15"/>
    </row>
    <row r="80" spans="1:16" x14ac:dyDescent="0.2">
      <c r="A80" s="15"/>
      <c r="B80" s="15"/>
      <c r="C80" s="15"/>
      <c r="D80" s="15"/>
      <c r="E80" s="15"/>
      <c r="F80" s="15"/>
      <c r="G80" s="15"/>
      <c r="H80" s="15"/>
      <c r="I80" s="15"/>
      <c r="J80" s="15"/>
      <c r="K80" s="15"/>
      <c r="L80" s="15"/>
      <c r="M80" s="15"/>
      <c r="N80" s="15"/>
      <c r="O80" s="15"/>
      <c r="P80" s="15"/>
    </row>
    <row r="81" spans="1:16" x14ac:dyDescent="0.2">
      <c r="A81" s="83" t="s">
        <v>55</v>
      </c>
      <c r="B81" s="84"/>
      <c r="C81" s="87">
        <f>'Kops a'!C47</f>
        <v>0</v>
      </c>
      <c r="D81" s="49"/>
      <c r="E81" s="15"/>
      <c r="F81" s="15"/>
      <c r="G81" s="15"/>
      <c r="H81" s="15"/>
      <c r="I81" s="15"/>
      <c r="J81" s="15"/>
      <c r="K81" s="15"/>
      <c r="L81" s="15"/>
      <c r="M81" s="15"/>
      <c r="N81" s="15"/>
      <c r="O81" s="15"/>
      <c r="P81" s="15"/>
    </row>
    <row r="82" spans="1:16" x14ac:dyDescent="0.2">
      <c r="A82" s="15"/>
      <c r="B82" s="15"/>
      <c r="C82" s="15"/>
      <c r="D82" s="15"/>
      <c r="E82" s="15"/>
      <c r="F82" s="15"/>
      <c r="G82" s="15"/>
      <c r="H82" s="15"/>
      <c r="I82" s="15"/>
      <c r="J82" s="15"/>
      <c r="K82" s="15"/>
      <c r="L82" s="15"/>
      <c r="M82" s="15"/>
      <c r="N82" s="15"/>
      <c r="O82" s="15"/>
      <c r="P82" s="15"/>
    </row>
    <row r="83" spans="1:16" ht="13.5" x14ac:dyDescent="0.2">
      <c r="B83" s="91" t="s">
        <v>709</v>
      </c>
    </row>
    <row r="84" spans="1:16" x14ac:dyDescent="0.2">
      <c r="B84" s="233" t="s">
        <v>710</v>
      </c>
    </row>
    <row r="85" spans="1:16" x14ac:dyDescent="0.2">
      <c r="B85" s="233" t="s">
        <v>711</v>
      </c>
    </row>
  </sheetData>
  <mergeCells count="22">
    <mergeCell ref="C79:H79"/>
    <mergeCell ref="C4:I4"/>
    <mergeCell ref="F12:K12"/>
    <mergeCell ref="A9:F9"/>
    <mergeCell ref="J9:M9"/>
    <mergeCell ref="D8:L8"/>
    <mergeCell ref="A69:K69"/>
    <mergeCell ref="C72:H72"/>
    <mergeCell ref="C73:H73"/>
    <mergeCell ref="C78:H78"/>
    <mergeCell ref="N9:O9"/>
    <mergeCell ref="A12:A13"/>
    <mergeCell ref="B12:B13"/>
    <mergeCell ref="C12:C13"/>
    <mergeCell ref="D12:D13"/>
    <mergeCell ref="E12:E13"/>
    <mergeCell ref="L12:P12"/>
    <mergeCell ref="C2:I2"/>
    <mergeCell ref="C3:I3"/>
    <mergeCell ref="D5:L5"/>
    <mergeCell ref="D6:L6"/>
    <mergeCell ref="D7:L7"/>
  </mergeCells>
  <conditionalFormatting sqref="I15:J68 D15:G68 A15:B68">
    <cfRule type="cellIs" dxfId="129" priority="27" operator="equal">
      <formula>0</formula>
    </cfRule>
  </conditionalFormatting>
  <conditionalFormatting sqref="N9:O9">
    <cfRule type="cellIs" dxfId="128" priority="26" operator="equal">
      <formula>0</formula>
    </cfRule>
  </conditionalFormatting>
  <conditionalFormatting sqref="A9:F9">
    <cfRule type="containsText" dxfId="127"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26" priority="23" operator="equal">
      <formula>0</formula>
    </cfRule>
  </conditionalFormatting>
  <conditionalFormatting sqref="O10">
    <cfRule type="cellIs" dxfId="125" priority="22" operator="equal">
      <formula>"20__. gada __. _________"</formula>
    </cfRule>
  </conditionalFormatting>
  <conditionalFormatting sqref="A69:K69">
    <cfRule type="containsText" dxfId="124" priority="21" operator="containsText" text="Tiešās izmaksas kopā, t. sk. darba devēja sociālais nodoklis __.__% ">
      <formula>NOT(ISERROR(SEARCH("Tiešās izmaksas kopā, t. sk. darba devēja sociālais nodoklis __.__% ",A69)))</formula>
    </cfRule>
  </conditionalFormatting>
  <conditionalFormatting sqref="H14:H68 K14:P68 L69:P69">
    <cfRule type="cellIs" dxfId="123" priority="16" operator="equal">
      <formula>0</formula>
    </cfRule>
  </conditionalFormatting>
  <conditionalFormatting sqref="C4:I4">
    <cfRule type="cellIs" dxfId="122" priority="15" operator="equal">
      <formula>0</formula>
    </cfRule>
  </conditionalFormatting>
  <conditionalFormatting sqref="C15:C68">
    <cfRule type="cellIs" dxfId="121" priority="14" operator="equal">
      <formula>0</formula>
    </cfRule>
  </conditionalFormatting>
  <conditionalFormatting sqref="D5:L8">
    <cfRule type="cellIs" dxfId="120" priority="11" operator="equal">
      <formula>0</formula>
    </cfRule>
  </conditionalFormatting>
  <conditionalFormatting sqref="A14:B14 D14:G14">
    <cfRule type="cellIs" dxfId="119" priority="10" operator="equal">
      <formula>0</formula>
    </cfRule>
  </conditionalFormatting>
  <conditionalFormatting sqref="C14">
    <cfRule type="cellIs" dxfId="118" priority="9" operator="equal">
      <formula>0</formula>
    </cfRule>
  </conditionalFormatting>
  <conditionalFormatting sqref="I14:J14">
    <cfRule type="cellIs" dxfId="117" priority="8" operator="equal">
      <formula>0</formula>
    </cfRule>
  </conditionalFormatting>
  <conditionalFormatting sqref="P10">
    <cfRule type="cellIs" dxfId="116" priority="7" operator="equal">
      <formula>"20__. gada __. _________"</formula>
    </cfRule>
  </conditionalFormatting>
  <conditionalFormatting sqref="C78:H78">
    <cfRule type="cellIs" dxfId="115" priority="4" operator="equal">
      <formula>0</formula>
    </cfRule>
  </conditionalFormatting>
  <conditionalFormatting sqref="C72:H72">
    <cfRule type="cellIs" dxfId="114" priority="3" operator="equal">
      <formula>0</formula>
    </cfRule>
  </conditionalFormatting>
  <conditionalFormatting sqref="C78:H78 C81 C72:H72">
    <cfRule type="cellIs" dxfId="113" priority="2" operator="equal">
      <formula>0</formula>
    </cfRule>
  </conditionalFormatting>
  <conditionalFormatting sqref="D1">
    <cfRule type="cellIs" dxfId="112" priority="1" operator="equal">
      <formula>0</formula>
    </cfRule>
  </conditionalFormatting>
  <pageMargins left="0.7" right="0.7" top="0.75" bottom="0.75" header="0.3" footer="0.3"/>
  <pageSetup paperSize="9" scale="93" fitToHeight="0" orientation="landscape" r:id="rId1"/>
  <headerFooter>
    <oddFooter>&amp;R&amp;P</oddFooter>
  </headerFooter>
  <rowBreaks count="2" manualBreakCount="2">
    <brk id="42" max="16383" man="1"/>
    <brk id="67" max="16383" man="1"/>
  </rowBreaks>
  <extLst>
    <ext xmlns:x14="http://schemas.microsoft.com/office/spreadsheetml/2009/9/main" uri="{78C0D931-6437-407d-A8EE-F0AAD7539E65}">
      <x14:conditionalFormattings>
        <x14:conditionalFormatting xmlns:xm="http://schemas.microsoft.com/office/excel/2006/main">
          <x14:cfRule type="containsText" priority="6" operator="containsText" id="{EE428164-089A-404E-98DC-227888EB2467}">
            <xm:f>NOT(ISERROR(SEARCH("Tāme sastādīta ____. gada ___. ______________",A75)))</xm:f>
            <xm:f>"Tāme sastādīta ____. gada ___. ______________"</xm:f>
            <x14:dxf>
              <font>
                <color auto="1"/>
              </font>
              <fill>
                <patternFill>
                  <bgColor rgb="FFC6EFCE"/>
                </patternFill>
              </fill>
            </x14:dxf>
          </x14:cfRule>
          <xm:sqref>A75</xm:sqref>
        </x14:conditionalFormatting>
        <x14:conditionalFormatting xmlns:xm="http://schemas.microsoft.com/office/excel/2006/main">
          <x14:cfRule type="containsText" priority="5" operator="containsText" id="{879A8C95-2477-46CB-81ED-05AD5C15D29F}">
            <xm:f>NOT(ISERROR(SEARCH("Sertifikāta Nr. _________________________________",A81)))</xm:f>
            <xm:f>"Sertifikāta Nr. _________________________________"</xm:f>
            <x14:dxf>
              <font>
                <color auto="1"/>
              </font>
              <fill>
                <patternFill>
                  <bgColor rgb="FFC6EFCE"/>
                </patternFill>
              </fill>
            </x14:dxf>
          </x14:cfRule>
          <xm:sqref>A81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tint="0.59999389629810485"/>
  </sheetPr>
  <dimension ref="A1:P409"/>
  <sheetViews>
    <sheetView view="pageBreakPreview" topLeftCell="A374" zoomScale="115" zoomScaleNormal="115" zoomScaleSheetLayoutView="115" workbookViewId="0">
      <selection activeCell="C380" sqref="C38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1"/>
      <c r="B1" s="21"/>
      <c r="C1" s="25" t="s">
        <v>39</v>
      </c>
      <c r="D1" s="50">
        <f>'Kops a'!A23</f>
        <v>9</v>
      </c>
      <c r="E1" s="21"/>
      <c r="F1" s="21"/>
      <c r="G1" s="21"/>
      <c r="H1" s="21"/>
      <c r="I1" s="21"/>
      <c r="J1" s="21"/>
      <c r="N1" s="24"/>
      <c r="O1" s="25"/>
      <c r="P1" s="26"/>
    </row>
    <row r="2" spans="1:16" x14ac:dyDescent="0.2">
      <c r="A2" s="27"/>
      <c r="B2" s="27"/>
      <c r="C2" s="308" t="s">
        <v>438</v>
      </c>
      <c r="D2" s="308"/>
      <c r="E2" s="308"/>
      <c r="F2" s="308"/>
      <c r="G2" s="308"/>
      <c r="H2" s="308"/>
      <c r="I2" s="308"/>
      <c r="J2" s="27"/>
    </row>
    <row r="3" spans="1:16" x14ac:dyDescent="0.2">
      <c r="A3" s="28"/>
      <c r="B3" s="28"/>
      <c r="C3" s="247" t="s">
        <v>18</v>
      </c>
      <c r="D3" s="247"/>
      <c r="E3" s="247"/>
      <c r="F3" s="247"/>
      <c r="G3" s="247"/>
      <c r="H3" s="247"/>
      <c r="I3" s="247"/>
      <c r="J3" s="28"/>
    </row>
    <row r="4" spans="1:16" x14ac:dyDescent="0.2">
      <c r="A4" s="28"/>
      <c r="B4" s="28"/>
      <c r="C4" s="322" t="s">
        <v>53</v>
      </c>
      <c r="D4" s="322"/>
      <c r="E4" s="322"/>
      <c r="F4" s="322"/>
      <c r="G4" s="322"/>
      <c r="H4" s="322"/>
      <c r="I4" s="322"/>
      <c r="J4" s="28"/>
    </row>
    <row r="5" spans="1:16" x14ac:dyDescent="0.2">
      <c r="A5" s="21"/>
      <c r="B5" s="21"/>
      <c r="C5" s="25" t="s">
        <v>5</v>
      </c>
      <c r="D5" s="309" t="str">
        <f>'Kops a'!D6</f>
        <v>Daudzdzīvokļu dzīvojamā ēka</v>
      </c>
      <c r="E5" s="309"/>
      <c r="F5" s="309"/>
      <c r="G5" s="309"/>
      <c r="H5" s="309"/>
      <c r="I5" s="309"/>
      <c r="J5" s="309"/>
      <c r="K5" s="309"/>
      <c r="L5" s="309"/>
      <c r="M5" s="15"/>
      <c r="N5" s="15"/>
      <c r="O5" s="15"/>
      <c r="P5" s="15"/>
    </row>
    <row r="6" spans="1:16" x14ac:dyDescent="0.2">
      <c r="A6" s="21"/>
      <c r="B6" s="21"/>
      <c r="C6" s="25" t="s">
        <v>6</v>
      </c>
      <c r="D6" s="309" t="str">
        <f>'Kops a'!D7</f>
        <v>Daudzdzīvokļu dzīvojamās ēkas energoefektivitātes paaugstināšanas pasākumi</v>
      </c>
      <c r="E6" s="309"/>
      <c r="F6" s="309"/>
      <c r="G6" s="309"/>
      <c r="H6" s="309"/>
      <c r="I6" s="309"/>
      <c r="J6" s="309"/>
      <c r="K6" s="309"/>
      <c r="L6" s="309"/>
      <c r="M6" s="15"/>
      <c r="N6" s="15"/>
      <c r="O6" s="15"/>
      <c r="P6" s="15"/>
    </row>
    <row r="7" spans="1:16" x14ac:dyDescent="0.2">
      <c r="A7" s="21"/>
      <c r="B7" s="21"/>
      <c r="C7" s="25" t="s">
        <v>7</v>
      </c>
      <c r="D7" s="309" t="str">
        <f>'Kops a'!D8</f>
        <v>Krūmu iela 38, Liepāja</v>
      </c>
      <c r="E7" s="309"/>
      <c r="F7" s="309"/>
      <c r="G7" s="309"/>
      <c r="H7" s="309"/>
      <c r="I7" s="309"/>
      <c r="J7" s="309"/>
      <c r="K7" s="309"/>
      <c r="L7" s="309"/>
      <c r="M7" s="15"/>
      <c r="N7" s="15"/>
      <c r="O7" s="15"/>
      <c r="P7" s="15"/>
    </row>
    <row r="8" spans="1:16" x14ac:dyDescent="0.2">
      <c r="A8" s="21"/>
      <c r="B8" s="21"/>
      <c r="C8" s="126" t="s">
        <v>21</v>
      </c>
      <c r="D8" s="309" t="str">
        <f>'Kops a'!D9</f>
        <v>EA-29-17/WOOS</v>
      </c>
      <c r="E8" s="309"/>
      <c r="F8" s="309"/>
      <c r="G8" s="309"/>
      <c r="H8" s="309"/>
      <c r="I8" s="309"/>
      <c r="J8" s="309"/>
      <c r="K8" s="309"/>
      <c r="L8" s="309"/>
      <c r="M8" s="15"/>
      <c r="N8" s="15"/>
      <c r="O8" s="15"/>
      <c r="P8" s="15"/>
    </row>
    <row r="9" spans="1:16" x14ac:dyDescent="0.2">
      <c r="A9" s="323" t="s">
        <v>439</v>
      </c>
      <c r="B9" s="323"/>
      <c r="C9" s="323"/>
      <c r="D9" s="323"/>
      <c r="E9" s="323"/>
      <c r="F9" s="323"/>
      <c r="G9" s="29"/>
      <c r="H9" s="29"/>
      <c r="I9" s="29"/>
      <c r="J9" s="324" t="s">
        <v>40</v>
      </c>
      <c r="K9" s="324"/>
      <c r="L9" s="324"/>
      <c r="M9" s="324"/>
      <c r="N9" s="310">
        <f>P393</f>
        <v>0</v>
      </c>
      <c r="O9" s="310"/>
      <c r="P9" s="29"/>
    </row>
    <row r="10" spans="1:16" x14ac:dyDescent="0.2">
      <c r="A10" s="30"/>
      <c r="B10" s="31"/>
      <c r="C10" s="126"/>
      <c r="D10" s="21"/>
      <c r="E10" s="21"/>
      <c r="F10" s="21"/>
      <c r="G10" s="21"/>
      <c r="H10" s="21"/>
      <c r="I10" s="21"/>
      <c r="J10" s="21"/>
      <c r="K10" s="21"/>
      <c r="L10" s="27"/>
      <c r="M10" s="27"/>
      <c r="O10" s="86"/>
      <c r="P10" s="85" t="str">
        <f>A399</f>
        <v>Tāme sastādīta 20__. gada __. _________</v>
      </c>
    </row>
    <row r="11" spans="1:16" ht="12" thickBot="1" x14ac:dyDescent="0.25">
      <c r="A11" s="30"/>
      <c r="B11" s="31"/>
      <c r="C11" s="126"/>
      <c r="D11" s="21"/>
      <c r="E11" s="21"/>
      <c r="F11" s="21"/>
      <c r="G11" s="21"/>
      <c r="H11" s="21"/>
      <c r="I11" s="21"/>
      <c r="J11" s="21"/>
      <c r="K11" s="21"/>
      <c r="L11" s="32"/>
      <c r="M11" s="32"/>
      <c r="N11" s="33"/>
      <c r="O11" s="24"/>
      <c r="P11" s="21"/>
    </row>
    <row r="12" spans="1:16" x14ac:dyDescent="0.2">
      <c r="A12" s="254" t="s">
        <v>24</v>
      </c>
      <c r="B12" s="312" t="s">
        <v>41</v>
      </c>
      <c r="C12" s="314" t="s">
        <v>42</v>
      </c>
      <c r="D12" s="316" t="s">
        <v>43</v>
      </c>
      <c r="E12" s="318" t="s">
        <v>44</v>
      </c>
      <c r="F12" s="320" t="s">
        <v>45</v>
      </c>
      <c r="G12" s="314"/>
      <c r="H12" s="314"/>
      <c r="I12" s="314"/>
      <c r="J12" s="314"/>
      <c r="K12" s="321"/>
      <c r="L12" s="320" t="s">
        <v>46</v>
      </c>
      <c r="M12" s="314"/>
      <c r="N12" s="314"/>
      <c r="O12" s="314"/>
      <c r="P12" s="321"/>
    </row>
    <row r="13" spans="1:16" ht="84" customHeight="1" thickBot="1" x14ac:dyDescent="0.25">
      <c r="A13" s="311"/>
      <c r="B13" s="313"/>
      <c r="C13" s="315"/>
      <c r="D13" s="317"/>
      <c r="E13" s="319"/>
      <c r="F13" s="127" t="s">
        <v>47</v>
      </c>
      <c r="G13" s="128" t="s">
        <v>48</v>
      </c>
      <c r="H13" s="128" t="s">
        <v>49</v>
      </c>
      <c r="I13" s="128" t="s">
        <v>50</v>
      </c>
      <c r="J13" s="128" t="s">
        <v>51</v>
      </c>
      <c r="K13" s="59" t="s">
        <v>52</v>
      </c>
      <c r="L13" s="127" t="s">
        <v>47</v>
      </c>
      <c r="M13" s="128" t="s">
        <v>49</v>
      </c>
      <c r="N13" s="128" t="s">
        <v>50</v>
      </c>
      <c r="O13" s="128" t="s">
        <v>51</v>
      </c>
      <c r="P13" s="59" t="s">
        <v>52</v>
      </c>
    </row>
    <row r="14" spans="1:16" x14ac:dyDescent="0.2">
      <c r="A14" s="60"/>
      <c r="B14" s="61"/>
      <c r="C14" s="62" t="s">
        <v>440</v>
      </c>
      <c r="D14" s="63"/>
      <c r="E14" s="66"/>
      <c r="F14" s="67"/>
      <c r="G14" s="64"/>
      <c r="H14" s="64">
        <f>ROUND(F14*G14,2)</f>
        <v>0</v>
      </c>
      <c r="I14" s="64"/>
      <c r="J14" s="64"/>
      <c r="K14" s="65">
        <f>SUM(H14:J14)</f>
        <v>0</v>
      </c>
      <c r="L14" s="192">
        <f>ROUND(E14*F14,2)</f>
        <v>0</v>
      </c>
      <c r="M14" s="193">
        <f>ROUND(H14*E14,2)</f>
        <v>0</v>
      </c>
      <c r="N14" s="193">
        <f>ROUND(I14*E14,2)</f>
        <v>0</v>
      </c>
      <c r="O14" s="193">
        <f>ROUND(J14*E14,2)</f>
        <v>0</v>
      </c>
      <c r="P14" s="194">
        <f>SUM(M14:O14)</f>
        <v>0</v>
      </c>
    </row>
    <row r="15" spans="1:16" x14ac:dyDescent="0.2">
      <c r="A15" s="36">
        <f>IF(COUNTBLANK(B15)=1," ",COUNTA(B$15:B15))</f>
        <v>1</v>
      </c>
      <c r="B15" s="37" t="s">
        <v>66</v>
      </c>
      <c r="C15" s="45" t="s">
        <v>441</v>
      </c>
      <c r="D15" s="23" t="s">
        <v>192</v>
      </c>
      <c r="E15" s="66">
        <v>1</v>
      </c>
      <c r="F15" s="67"/>
      <c r="G15" s="64"/>
      <c r="H15" s="46">
        <f t="shared" ref="H15:H88" si="0">ROUND(F15*G15,2)</f>
        <v>0</v>
      </c>
      <c r="I15" s="64"/>
      <c r="J15" s="64"/>
      <c r="K15" s="47">
        <f t="shared" ref="K15:K88" si="1">SUM(H15:J15)</f>
        <v>0</v>
      </c>
      <c r="L15" s="48">
        <f t="shared" ref="L15:L88" si="2">ROUND(E15*F15,2)</f>
        <v>0</v>
      </c>
      <c r="M15" s="46">
        <f t="shared" ref="M15:M88" si="3">ROUND(H15*E15,2)</f>
        <v>0</v>
      </c>
      <c r="N15" s="46">
        <f t="shared" ref="N15:N88" si="4">ROUND(I15*E15,2)</f>
        <v>0</v>
      </c>
      <c r="O15" s="46">
        <f t="shared" ref="O15:O88" si="5">ROUND(J15*E15,2)</f>
        <v>0</v>
      </c>
      <c r="P15" s="47">
        <f t="shared" ref="P15:P88" si="6">SUM(M15:O15)</f>
        <v>0</v>
      </c>
    </row>
    <row r="16" spans="1:16" ht="22.5" x14ac:dyDescent="0.2">
      <c r="A16" s="36">
        <f>IF(COUNTBLANK(B16)=1," ",COUNTA(B$15:B16))</f>
        <v>2</v>
      </c>
      <c r="B16" s="37" t="s">
        <v>66</v>
      </c>
      <c r="C16" s="45" t="s">
        <v>442</v>
      </c>
      <c r="D16" s="23" t="s">
        <v>68</v>
      </c>
      <c r="E16" s="66">
        <v>20</v>
      </c>
      <c r="F16" s="67"/>
      <c r="G16" s="64"/>
      <c r="H16" s="46">
        <f t="shared" si="0"/>
        <v>0</v>
      </c>
      <c r="I16" s="64"/>
      <c r="J16" s="64"/>
      <c r="K16" s="47">
        <f t="shared" si="1"/>
        <v>0</v>
      </c>
      <c r="L16" s="48">
        <f t="shared" si="2"/>
        <v>0</v>
      </c>
      <c r="M16" s="46">
        <f t="shared" si="3"/>
        <v>0</v>
      </c>
      <c r="N16" s="46">
        <f t="shared" si="4"/>
        <v>0</v>
      </c>
      <c r="O16" s="46">
        <f t="shared" si="5"/>
        <v>0</v>
      </c>
      <c r="P16" s="47">
        <f t="shared" si="6"/>
        <v>0</v>
      </c>
    </row>
    <row r="17" spans="1:16" ht="22.5" x14ac:dyDescent="0.2">
      <c r="A17" s="36">
        <f>IF(COUNTBLANK(B17)=1," ",COUNTA(B$15:B17))</f>
        <v>3</v>
      </c>
      <c r="B17" s="37" t="s">
        <v>66</v>
      </c>
      <c r="C17" s="45" t="s">
        <v>443</v>
      </c>
      <c r="D17" s="23" t="s">
        <v>68</v>
      </c>
      <c r="E17" s="66">
        <v>30</v>
      </c>
      <c r="F17" s="67"/>
      <c r="G17" s="64"/>
      <c r="H17" s="46">
        <f t="shared" si="0"/>
        <v>0</v>
      </c>
      <c r="I17" s="64"/>
      <c r="J17" s="64"/>
      <c r="K17" s="47">
        <f t="shared" si="1"/>
        <v>0</v>
      </c>
      <c r="L17" s="48">
        <f t="shared" si="2"/>
        <v>0</v>
      </c>
      <c r="M17" s="46">
        <f t="shared" si="3"/>
        <v>0</v>
      </c>
      <c r="N17" s="46">
        <f t="shared" si="4"/>
        <v>0</v>
      </c>
      <c r="O17" s="46">
        <f t="shared" si="5"/>
        <v>0</v>
      </c>
      <c r="P17" s="47">
        <f t="shared" si="6"/>
        <v>0</v>
      </c>
    </row>
    <row r="18" spans="1:16" ht="22.5" x14ac:dyDescent="0.2">
      <c r="A18" s="36">
        <f>IF(COUNTBLANK(B18)=1," ",COUNTA(B$15:B18))</f>
        <v>4</v>
      </c>
      <c r="B18" s="37" t="s">
        <v>66</v>
      </c>
      <c r="C18" s="45" t="s">
        <v>444</v>
      </c>
      <c r="D18" s="23" t="s">
        <v>68</v>
      </c>
      <c r="E18" s="66">
        <v>54</v>
      </c>
      <c r="F18" s="67"/>
      <c r="G18" s="64"/>
      <c r="H18" s="46">
        <f t="shared" si="0"/>
        <v>0</v>
      </c>
      <c r="I18" s="64"/>
      <c r="J18" s="64"/>
      <c r="K18" s="47">
        <f t="shared" si="1"/>
        <v>0</v>
      </c>
      <c r="L18" s="48">
        <f t="shared" si="2"/>
        <v>0</v>
      </c>
      <c r="M18" s="46">
        <f t="shared" si="3"/>
        <v>0</v>
      </c>
      <c r="N18" s="46">
        <f t="shared" si="4"/>
        <v>0</v>
      </c>
      <c r="O18" s="46">
        <f t="shared" si="5"/>
        <v>0</v>
      </c>
      <c r="P18" s="47">
        <f t="shared" si="6"/>
        <v>0</v>
      </c>
    </row>
    <row r="19" spans="1:16" ht="22.5" x14ac:dyDescent="0.2">
      <c r="A19" s="36">
        <f>IF(COUNTBLANK(B19)=1," ",COUNTA(B$15:B19))</f>
        <v>5</v>
      </c>
      <c r="B19" s="37" t="s">
        <v>66</v>
      </c>
      <c r="C19" s="45" t="s">
        <v>445</v>
      </c>
      <c r="D19" s="23" t="s">
        <v>68</v>
      </c>
      <c r="E19" s="66">
        <v>192</v>
      </c>
      <c r="F19" s="67"/>
      <c r="G19" s="64"/>
      <c r="H19" s="46">
        <f t="shared" si="0"/>
        <v>0</v>
      </c>
      <c r="I19" s="64"/>
      <c r="J19" s="64"/>
      <c r="K19" s="47">
        <f t="shared" si="1"/>
        <v>0</v>
      </c>
      <c r="L19" s="48">
        <f t="shared" si="2"/>
        <v>0</v>
      </c>
      <c r="M19" s="46">
        <f t="shared" si="3"/>
        <v>0</v>
      </c>
      <c r="N19" s="46">
        <f t="shared" si="4"/>
        <v>0</v>
      </c>
      <c r="O19" s="46">
        <f t="shared" si="5"/>
        <v>0</v>
      </c>
      <c r="P19" s="47">
        <f t="shared" si="6"/>
        <v>0</v>
      </c>
    </row>
    <row r="20" spans="1:16" ht="22.5" x14ac:dyDescent="0.2">
      <c r="A20" s="36">
        <f>IF(COUNTBLANK(B20)=1," ",COUNTA(B$15:B20))</f>
        <v>6</v>
      </c>
      <c r="B20" s="37" t="s">
        <v>66</v>
      </c>
      <c r="C20" s="45" t="s">
        <v>446</v>
      </c>
      <c r="D20" s="23" t="s">
        <v>68</v>
      </c>
      <c r="E20" s="66">
        <v>64</v>
      </c>
      <c r="F20" s="67"/>
      <c r="G20" s="64"/>
      <c r="H20" s="46">
        <f t="shared" si="0"/>
        <v>0</v>
      </c>
      <c r="I20" s="64"/>
      <c r="J20" s="64"/>
      <c r="K20" s="47">
        <f t="shared" si="1"/>
        <v>0</v>
      </c>
      <c r="L20" s="48">
        <f t="shared" si="2"/>
        <v>0</v>
      </c>
      <c r="M20" s="46">
        <f t="shared" si="3"/>
        <v>0</v>
      </c>
      <c r="N20" s="46">
        <f t="shared" si="4"/>
        <v>0</v>
      </c>
      <c r="O20" s="46">
        <f t="shared" si="5"/>
        <v>0</v>
      </c>
      <c r="P20" s="47">
        <f t="shared" si="6"/>
        <v>0</v>
      </c>
    </row>
    <row r="21" spans="1:16" ht="22.5" x14ac:dyDescent="0.2">
      <c r="A21" s="36">
        <f>IF(COUNTBLANK(B21)=1," ",COUNTA(B$15:B21))</f>
        <v>7</v>
      </c>
      <c r="B21" s="37" t="s">
        <v>66</v>
      </c>
      <c r="C21" s="45" t="s">
        <v>447</v>
      </c>
      <c r="D21" s="23" t="s">
        <v>68</v>
      </c>
      <c r="E21" s="66">
        <v>152</v>
      </c>
      <c r="F21" s="67"/>
      <c r="G21" s="64"/>
      <c r="H21" s="46">
        <f t="shared" si="0"/>
        <v>0</v>
      </c>
      <c r="I21" s="64"/>
      <c r="J21" s="64"/>
      <c r="K21" s="47">
        <f t="shared" si="1"/>
        <v>0</v>
      </c>
      <c r="L21" s="48">
        <f t="shared" si="2"/>
        <v>0</v>
      </c>
      <c r="M21" s="46">
        <f t="shared" si="3"/>
        <v>0</v>
      </c>
      <c r="N21" s="46">
        <f t="shared" si="4"/>
        <v>0</v>
      </c>
      <c r="O21" s="46">
        <f t="shared" si="5"/>
        <v>0</v>
      </c>
      <c r="P21" s="47">
        <f t="shared" si="6"/>
        <v>0</v>
      </c>
    </row>
    <row r="22" spans="1:16" ht="22.5" x14ac:dyDescent="0.2">
      <c r="A22" s="36">
        <f>IF(COUNTBLANK(B22)=1," ",COUNTA(B$15:B22))</f>
        <v>8</v>
      </c>
      <c r="B22" s="37" t="s">
        <v>66</v>
      </c>
      <c r="C22" s="45" t="s">
        <v>448</v>
      </c>
      <c r="D22" s="23" t="s">
        <v>68</v>
      </c>
      <c r="E22" s="66">
        <v>90</v>
      </c>
      <c r="F22" s="67"/>
      <c r="G22" s="64"/>
      <c r="H22" s="46">
        <f t="shared" si="0"/>
        <v>0</v>
      </c>
      <c r="I22" s="64"/>
      <c r="J22" s="64"/>
      <c r="K22" s="47">
        <f t="shared" si="1"/>
        <v>0</v>
      </c>
      <c r="L22" s="48">
        <f t="shared" si="2"/>
        <v>0</v>
      </c>
      <c r="M22" s="46">
        <f t="shared" si="3"/>
        <v>0</v>
      </c>
      <c r="N22" s="46">
        <f t="shared" si="4"/>
        <v>0</v>
      </c>
      <c r="O22" s="46">
        <f t="shared" si="5"/>
        <v>0</v>
      </c>
      <c r="P22" s="47">
        <f t="shared" si="6"/>
        <v>0</v>
      </c>
    </row>
    <row r="23" spans="1:16" ht="22.5" x14ac:dyDescent="0.2">
      <c r="A23" s="36">
        <f>IF(COUNTBLANK(B23)=1," ",COUNTA(B$15:B23))</f>
        <v>9</v>
      </c>
      <c r="B23" s="37" t="s">
        <v>66</v>
      </c>
      <c r="C23" s="45" t="s">
        <v>449</v>
      </c>
      <c r="D23" s="23" t="s">
        <v>68</v>
      </c>
      <c r="E23" s="66">
        <v>20</v>
      </c>
      <c r="F23" s="67"/>
      <c r="G23" s="64"/>
      <c r="H23" s="46">
        <f t="shared" si="0"/>
        <v>0</v>
      </c>
      <c r="I23" s="64"/>
      <c r="J23" s="64"/>
      <c r="K23" s="47">
        <f t="shared" si="1"/>
        <v>0</v>
      </c>
      <c r="L23" s="48">
        <f t="shared" si="2"/>
        <v>0</v>
      </c>
      <c r="M23" s="46">
        <f t="shared" si="3"/>
        <v>0</v>
      </c>
      <c r="N23" s="46">
        <f t="shared" si="4"/>
        <v>0</v>
      </c>
      <c r="O23" s="46">
        <f t="shared" si="5"/>
        <v>0</v>
      </c>
      <c r="P23" s="47">
        <f t="shared" si="6"/>
        <v>0</v>
      </c>
    </row>
    <row r="24" spans="1:16" ht="22.5" x14ac:dyDescent="0.2">
      <c r="A24" s="36">
        <f>IF(COUNTBLANK(B24)=1," ",COUNTA(B$15:B24))</f>
        <v>10</v>
      </c>
      <c r="B24" s="37" t="s">
        <v>66</v>
      </c>
      <c r="C24" s="45" t="s">
        <v>450</v>
      </c>
      <c r="D24" s="23" t="s">
        <v>68</v>
      </c>
      <c r="E24" s="66">
        <v>30</v>
      </c>
      <c r="F24" s="67"/>
      <c r="G24" s="64"/>
      <c r="H24" s="46">
        <f t="shared" si="0"/>
        <v>0</v>
      </c>
      <c r="I24" s="64"/>
      <c r="J24" s="64"/>
      <c r="K24" s="47">
        <f t="shared" si="1"/>
        <v>0</v>
      </c>
      <c r="L24" s="48">
        <f t="shared" si="2"/>
        <v>0</v>
      </c>
      <c r="M24" s="46">
        <f t="shared" si="3"/>
        <v>0</v>
      </c>
      <c r="N24" s="46">
        <f t="shared" si="4"/>
        <v>0</v>
      </c>
      <c r="O24" s="46">
        <f t="shared" si="5"/>
        <v>0</v>
      </c>
      <c r="P24" s="47">
        <f t="shared" si="6"/>
        <v>0</v>
      </c>
    </row>
    <row r="25" spans="1:16" ht="22.5" x14ac:dyDescent="0.2">
      <c r="A25" s="36">
        <f>IF(COUNTBLANK(B25)=1," ",COUNTA(B$15:B25))</f>
        <v>11</v>
      </c>
      <c r="B25" s="37" t="s">
        <v>66</v>
      </c>
      <c r="C25" s="45" t="s">
        <v>451</v>
      </c>
      <c r="D25" s="23" t="s">
        <v>68</v>
      </c>
      <c r="E25" s="66">
        <v>54</v>
      </c>
      <c r="F25" s="67"/>
      <c r="G25" s="64"/>
      <c r="H25" s="46">
        <f t="shared" si="0"/>
        <v>0</v>
      </c>
      <c r="I25" s="64"/>
      <c r="J25" s="64"/>
      <c r="K25" s="47">
        <f t="shared" si="1"/>
        <v>0</v>
      </c>
      <c r="L25" s="48">
        <f t="shared" si="2"/>
        <v>0</v>
      </c>
      <c r="M25" s="46">
        <f t="shared" si="3"/>
        <v>0</v>
      </c>
      <c r="N25" s="46">
        <f t="shared" si="4"/>
        <v>0</v>
      </c>
      <c r="O25" s="46">
        <f t="shared" si="5"/>
        <v>0</v>
      </c>
      <c r="P25" s="47">
        <f t="shared" si="6"/>
        <v>0</v>
      </c>
    </row>
    <row r="26" spans="1:16" ht="22.5" x14ac:dyDescent="0.2">
      <c r="A26" s="36">
        <f>IF(COUNTBLANK(B26)=1," ",COUNTA(B$15:B26))</f>
        <v>12</v>
      </c>
      <c r="B26" s="37" t="s">
        <v>66</v>
      </c>
      <c r="C26" s="45" t="s">
        <v>452</v>
      </c>
      <c r="D26" s="23" t="s">
        <v>68</v>
      </c>
      <c r="E26" s="66">
        <v>192</v>
      </c>
      <c r="F26" s="67"/>
      <c r="G26" s="64"/>
      <c r="H26" s="46">
        <f t="shared" si="0"/>
        <v>0</v>
      </c>
      <c r="I26" s="64"/>
      <c r="J26" s="64"/>
      <c r="K26" s="47">
        <f t="shared" si="1"/>
        <v>0</v>
      </c>
      <c r="L26" s="48">
        <f t="shared" si="2"/>
        <v>0</v>
      </c>
      <c r="M26" s="46">
        <f t="shared" si="3"/>
        <v>0</v>
      </c>
      <c r="N26" s="46">
        <f t="shared" si="4"/>
        <v>0</v>
      </c>
      <c r="O26" s="46">
        <f t="shared" si="5"/>
        <v>0</v>
      </c>
      <c r="P26" s="47">
        <f t="shared" si="6"/>
        <v>0</v>
      </c>
    </row>
    <row r="27" spans="1:16" ht="22.5" x14ac:dyDescent="0.2">
      <c r="A27" s="36">
        <f>IF(COUNTBLANK(B27)=1," ",COUNTA(B$15:B27))</f>
        <v>13</v>
      </c>
      <c r="B27" s="37" t="s">
        <v>66</v>
      </c>
      <c r="C27" s="45" t="s">
        <v>453</v>
      </c>
      <c r="D27" s="23" t="s">
        <v>68</v>
      </c>
      <c r="E27" s="66">
        <v>64</v>
      </c>
      <c r="F27" s="67"/>
      <c r="G27" s="64"/>
      <c r="H27" s="46">
        <f t="shared" si="0"/>
        <v>0</v>
      </c>
      <c r="I27" s="64"/>
      <c r="J27" s="64"/>
      <c r="K27" s="47">
        <f t="shared" si="1"/>
        <v>0</v>
      </c>
      <c r="L27" s="48">
        <f t="shared" si="2"/>
        <v>0</v>
      </c>
      <c r="M27" s="46">
        <f t="shared" si="3"/>
        <v>0</v>
      </c>
      <c r="N27" s="46">
        <f t="shared" si="4"/>
        <v>0</v>
      </c>
      <c r="O27" s="46">
        <f t="shared" si="5"/>
        <v>0</v>
      </c>
      <c r="P27" s="47">
        <f t="shared" si="6"/>
        <v>0</v>
      </c>
    </row>
    <row r="28" spans="1:16" ht="22.5" x14ac:dyDescent="0.2">
      <c r="A28" s="36">
        <f>IF(COUNTBLANK(B28)=1," ",COUNTA(B$15:B28))</f>
        <v>14</v>
      </c>
      <c r="B28" s="37" t="s">
        <v>66</v>
      </c>
      <c r="C28" s="45" t="s">
        <v>454</v>
      </c>
      <c r="D28" s="23" t="s">
        <v>68</v>
      </c>
      <c r="E28" s="66">
        <v>152</v>
      </c>
      <c r="F28" s="67"/>
      <c r="G28" s="64"/>
      <c r="H28" s="46">
        <f t="shared" si="0"/>
        <v>0</v>
      </c>
      <c r="I28" s="64"/>
      <c r="J28" s="64"/>
      <c r="K28" s="47">
        <f t="shared" si="1"/>
        <v>0</v>
      </c>
      <c r="L28" s="48">
        <f t="shared" si="2"/>
        <v>0</v>
      </c>
      <c r="M28" s="46">
        <f t="shared" si="3"/>
        <v>0</v>
      </c>
      <c r="N28" s="46">
        <f t="shared" si="4"/>
        <v>0</v>
      </c>
      <c r="O28" s="46">
        <f t="shared" si="5"/>
        <v>0</v>
      </c>
      <c r="P28" s="47">
        <f t="shared" si="6"/>
        <v>0</v>
      </c>
    </row>
    <row r="29" spans="1:16" ht="22.5" x14ac:dyDescent="0.2">
      <c r="A29" s="36">
        <f>IF(COUNTBLANK(B29)=1," ",COUNTA(B$15:B29))</f>
        <v>15</v>
      </c>
      <c r="B29" s="37" t="s">
        <v>66</v>
      </c>
      <c r="C29" s="45" t="s">
        <v>455</v>
      </c>
      <c r="D29" s="23" t="s">
        <v>68</v>
      </c>
      <c r="E29" s="66">
        <v>90</v>
      </c>
      <c r="F29" s="67"/>
      <c r="G29" s="64"/>
      <c r="H29" s="46">
        <f t="shared" si="0"/>
        <v>0</v>
      </c>
      <c r="I29" s="64"/>
      <c r="J29" s="64"/>
      <c r="K29" s="47">
        <f t="shared" si="1"/>
        <v>0</v>
      </c>
      <c r="L29" s="48">
        <f t="shared" si="2"/>
        <v>0</v>
      </c>
      <c r="M29" s="46">
        <f t="shared" si="3"/>
        <v>0</v>
      </c>
      <c r="N29" s="46">
        <f t="shared" si="4"/>
        <v>0</v>
      </c>
      <c r="O29" s="46">
        <f t="shared" si="5"/>
        <v>0</v>
      </c>
      <c r="P29" s="47">
        <f t="shared" si="6"/>
        <v>0</v>
      </c>
    </row>
    <row r="30" spans="1:16" ht="22.5" x14ac:dyDescent="0.2">
      <c r="A30" s="36">
        <f>IF(COUNTBLANK(B30)=1," ",COUNTA(B$15:B30))</f>
        <v>16</v>
      </c>
      <c r="B30" s="37" t="s">
        <v>66</v>
      </c>
      <c r="C30" s="45" t="s">
        <v>456</v>
      </c>
      <c r="D30" s="23" t="s">
        <v>71</v>
      </c>
      <c r="E30" s="66">
        <v>2</v>
      </c>
      <c r="F30" s="67"/>
      <c r="G30" s="64"/>
      <c r="H30" s="46">
        <f t="shared" si="0"/>
        <v>0</v>
      </c>
      <c r="I30" s="64"/>
      <c r="J30" s="64"/>
      <c r="K30" s="47">
        <f t="shared" si="1"/>
        <v>0</v>
      </c>
      <c r="L30" s="48">
        <f t="shared" si="2"/>
        <v>0</v>
      </c>
      <c r="M30" s="46">
        <f t="shared" si="3"/>
        <v>0</v>
      </c>
      <c r="N30" s="46">
        <f t="shared" si="4"/>
        <v>0</v>
      </c>
      <c r="O30" s="46">
        <f t="shared" si="5"/>
        <v>0</v>
      </c>
      <c r="P30" s="47">
        <f t="shared" si="6"/>
        <v>0</v>
      </c>
    </row>
    <row r="31" spans="1:16" ht="22.5" x14ac:dyDescent="0.2">
      <c r="A31" s="36">
        <f>IF(COUNTBLANK(B31)=1," ",COUNTA(B$15:B31))</f>
        <v>17</v>
      </c>
      <c r="B31" s="37" t="s">
        <v>66</v>
      </c>
      <c r="C31" s="45" t="s">
        <v>457</v>
      </c>
      <c r="D31" s="23" t="s">
        <v>71</v>
      </c>
      <c r="E31" s="66">
        <v>10</v>
      </c>
      <c r="F31" s="67"/>
      <c r="G31" s="64"/>
      <c r="H31" s="46">
        <f t="shared" si="0"/>
        <v>0</v>
      </c>
      <c r="I31" s="64"/>
      <c r="J31" s="64"/>
      <c r="K31" s="47">
        <f t="shared" si="1"/>
        <v>0</v>
      </c>
      <c r="L31" s="48">
        <f t="shared" si="2"/>
        <v>0</v>
      </c>
      <c r="M31" s="46">
        <f t="shared" si="3"/>
        <v>0</v>
      </c>
      <c r="N31" s="46">
        <f t="shared" si="4"/>
        <v>0</v>
      </c>
      <c r="O31" s="46">
        <f t="shared" si="5"/>
        <v>0</v>
      </c>
      <c r="P31" s="47">
        <f t="shared" si="6"/>
        <v>0</v>
      </c>
    </row>
    <row r="32" spans="1:16" ht="22.5" x14ac:dyDescent="0.2">
      <c r="A32" s="36">
        <f>IF(COUNTBLANK(B32)=1," ",COUNTA(B$15:B32))</f>
        <v>18</v>
      </c>
      <c r="B32" s="37" t="s">
        <v>66</v>
      </c>
      <c r="C32" s="45" t="s">
        <v>734</v>
      </c>
      <c r="D32" s="23" t="s">
        <v>71</v>
      </c>
      <c r="E32" s="66">
        <v>5</v>
      </c>
      <c r="F32" s="67"/>
      <c r="G32" s="64"/>
      <c r="H32" s="46">
        <f t="shared" si="0"/>
        <v>0</v>
      </c>
      <c r="I32" s="64"/>
      <c r="J32" s="64"/>
      <c r="K32" s="47">
        <f t="shared" si="1"/>
        <v>0</v>
      </c>
      <c r="L32" s="48">
        <f t="shared" si="2"/>
        <v>0</v>
      </c>
      <c r="M32" s="46">
        <f t="shared" si="3"/>
        <v>0</v>
      </c>
      <c r="N32" s="46">
        <f t="shared" si="4"/>
        <v>0</v>
      </c>
      <c r="O32" s="46">
        <f t="shared" si="5"/>
        <v>0</v>
      </c>
      <c r="P32" s="47">
        <f t="shared" si="6"/>
        <v>0</v>
      </c>
    </row>
    <row r="33" spans="1:16" ht="22.5" x14ac:dyDescent="0.2">
      <c r="A33" s="36">
        <f>IF(COUNTBLANK(B33)=1," ",COUNTA(B$15:B33))</f>
        <v>19</v>
      </c>
      <c r="B33" s="37" t="s">
        <v>66</v>
      </c>
      <c r="C33" s="45" t="s">
        <v>735</v>
      </c>
      <c r="D33" s="23" t="s">
        <v>71</v>
      </c>
      <c r="E33" s="66">
        <v>5</v>
      </c>
      <c r="F33" s="67"/>
      <c r="G33" s="64"/>
      <c r="H33" s="46">
        <f t="shared" si="0"/>
        <v>0</v>
      </c>
      <c r="I33" s="64"/>
      <c r="J33" s="64"/>
      <c r="K33" s="47">
        <f t="shared" si="1"/>
        <v>0</v>
      </c>
      <c r="L33" s="48">
        <f t="shared" si="2"/>
        <v>0</v>
      </c>
      <c r="M33" s="46">
        <f t="shared" si="3"/>
        <v>0</v>
      </c>
      <c r="N33" s="46">
        <f t="shared" si="4"/>
        <v>0</v>
      </c>
      <c r="O33" s="46">
        <f t="shared" si="5"/>
        <v>0</v>
      </c>
      <c r="P33" s="47">
        <f t="shared" si="6"/>
        <v>0</v>
      </c>
    </row>
    <row r="34" spans="1:16" ht="22.5" x14ac:dyDescent="0.2">
      <c r="A34" s="36">
        <f>IF(COUNTBLANK(B34)=1," ",COUNTA(B$15:B34))</f>
        <v>20</v>
      </c>
      <c r="B34" s="37" t="s">
        <v>66</v>
      </c>
      <c r="C34" s="45" t="s">
        <v>458</v>
      </c>
      <c r="D34" s="23" t="s">
        <v>71</v>
      </c>
      <c r="E34" s="66">
        <v>4</v>
      </c>
      <c r="F34" s="67"/>
      <c r="G34" s="64"/>
      <c r="H34" s="46">
        <f t="shared" si="0"/>
        <v>0</v>
      </c>
      <c r="I34" s="64"/>
      <c r="J34" s="64"/>
      <c r="K34" s="47">
        <f t="shared" si="1"/>
        <v>0</v>
      </c>
      <c r="L34" s="48">
        <f t="shared" si="2"/>
        <v>0</v>
      </c>
      <c r="M34" s="46">
        <f t="shared" si="3"/>
        <v>0</v>
      </c>
      <c r="N34" s="46">
        <f t="shared" si="4"/>
        <v>0</v>
      </c>
      <c r="O34" s="46">
        <f t="shared" si="5"/>
        <v>0</v>
      </c>
      <c r="P34" s="47">
        <f t="shared" si="6"/>
        <v>0</v>
      </c>
    </row>
    <row r="35" spans="1:16" ht="22.5" x14ac:dyDescent="0.2">
      <c r="A35" s="36">
        <f>IF(COUNTBLANK(B35)=1," ",COUNTA(B$15:B35))</f>
        <v>21</v>
      </c>
      <c r="B35" s="37" t="s">
        <v>66</v>
      </c>
      <c r="C35" s="45" t="s">
        <v>459</v>
      </c>
      <c r="D35" s="23" t="s">
        <v>71</v>
      </c>
      <c r="E35" s="66">
        <v>10</v>
      </c>
      <c r="F35" s="67"/>
      <c r="G35" s="64"/>
      <c r="H35" s="46">
        <f t="shared" si="0"/>
        <v>0</v>
      </c>
      <c r="I35" s="64"/>
      <c r="J35" s="64"/>
      <c r="K35" s="47">
        <f t="shared" si="1"/>
        <v>0</v>
      </c>
      <c r="L35" s="48">
        <f t="shared" si="2"/>
        <v>0</v>
      </c>
      <c r="M35" s="46">
        <f t="shared" si="3"/>
        <v>0</v>
      </c>
      <c r="N35" s="46">
        <f t="shared" si="4"/>
        <v>0</v>
      </c>
      <c r="O35" s="46">
        <f t="shared" si="5"/>
        <v>0</v>
      </c>
      <c r="P35" s="47">
        <f t="shared" si="6"/>
        <v>0</v>
      </c>
    </row>
    <row r="36" spans="1:16" ht="22.5" x14ac:dyDescent="0.2">
      <c r="A36" s="36">
        <f>IF(COUNTBLANK(B36)=1," ",COUNTA(B$15:B36))</f>
        <v>22</v>
      </c>
      <c r="B36" s="37" t="s">
        <v>66</v>
      </c>
      <c r="C36" s="45" t="s">
        <v>460</v>
      </c>
      <c r="D36" s="23" t="s">
        <v>71</v>
      </c>
      <c r="E36" s="66">
        <v>4</v>
      </c>
      <c r="F36" s="67"/>
      <c r="G36" s="64"/>
      <c r="H36" s="46">
        <f t="shared" si="0"/>
        <v>0</v>
      </c>
      <c r="I36" s="64"/>
      <c r="J36" s="64"/>
      <c r="K36" s="47">
        <f t="shared" si="1"/>
        <v>0</v>
      </c>
      <c r="L36" s="48">
        <f t="shared" si="2"/>
        <v>0</v>
      </c>
      <c r="M36" s="46">
        <f t="shared" si="3"/>
        <v>0</v>
      </c>
      <c r="N36" s="46">
        <f t="shared" si="4"/>
        <v>0</v>
      </c>
      <c r="O36" s="46">
        <f t="shared" si="5"/>
        <v>0</v>
      </c>
      <c r="P36" s="47">
        <f t="shared" si="6"/>
        <v>0</v>
      </c>
    </row>
    <row r="37" spans="1:16" ht="22.5" x14ac:dyDescent="0.2">
      <c r="A37" s="36">
        <f>IF(COUNTBLANK(B37)=1," ",COUNTA(B$15:B37))</f>
        <v>23</v>
      </c>
      <c r="B37" s="37" t="s">
        <v>66</v>
      </c>
      <c r="C37" s="45" t="s">
        <v>461</v>
      </c>
      <c r="D37" s="23" t="s">
        <v>71</v>
      </c>
      <c r="E37" s="66">
        <v>10</v>
      </c>
      <c r="F37" s="67"/>
      <c r="G37" s="64"/>
      <c r="H37" s="46">
        <f t="shared" si="0"/>
        <v>0</v>
      </c>
      <c r="I37" s="64"/>
      <c r="J37" s="64"/>
      <c r="K37" s="47">
        <f t="shared" si="1"/>
        <v>0</v>
      </c>
      <c r="L37" s="48">
        <f t="shared" si="2"/>
        <v>0</v>
      </c>
      <c r="M37" s="46">
        <f t="shared" si="3"/>
        <v>0</v>
      </c>
      <c r="N37" s="46">
        <f t="shared" si="4"/>
        <v>0</v>
      </c>
      <c r="O37" s="46">
        <f t="shared" si="5"/>
        <v>0</v>
      </c>
      <c r="P37" s="47">
        <f t="shared" si="6"/>
        <v>0</v>
      </c>
    </row>
    <row r="38" spans="1:16" ht="22.5" x14ac:dyDescent="0.2">
      <c r="A38" s="36">
        <f>IF(COUNTBLANK(B38)=1," ",COUNTA(B$15:B38))</f>
        <v>24</v>
      </c>
      <c r="B38" s="37" t="s">
        <v>66</v>
      </c>
      <c r="C38" s="45" t="s">
        <v>462</v>
      </c>
      <c r="D38" s="23" t="s">
        <v>71</v>
      </c>
      <c r="E38" s="66">
        <v>10</v>
      </c>
      <c r="F38" s="67"/>
      <c r="G38" s="64"/>
      <c r="H38" s="46">
        <f t="shared" si="0"/>
        <v>0</v>
      </c>
      <c r="I38" s="64"/>
      <c r="J38" s="64"/>
      <c r="K38" s="47">
        <f t="shared" si="1"/>
        <v>0</v>
      </c>
      <c r="L38" s="48">
        <f t="shared" si="2"/>
        <v>0</v>
      </c>
      <c r="M38" s="46">
        <f t="shared" si="3"/>
        <v>0</v>
      </c>
      <c r="N38" s="46">
        <f t="shared" si="4"/>
        <v>0</v>
      </c>
      <c r="O38" s="46">
        <f t="shared" si="5"/>
        <v>0</v>
      </c>
      <c r="P38" s="47">
        <f t="shared" si="6"/>
        <v>0</v>
      </c>
    </row>
    <row r="39" spans="1:16" x14ac:dyDescent="0.2">
      <c r="A39" s="36">
        <f>IF(COUNTBLANK(B39)=1," ",COUNTA(B$15:B39))</f>
        <v>25</v>
      </c>
      <c r="B39" s="37" t="s">
        <v>66</v>
      </c>
      <c r="C39" s="45" t="s">
        <v>463</v>
      </c>
      <c r="D39" s="23" t="s">
        <v>71</v>
      </c>
      <c r="E39" s="66">
        <v>2</v>
      </c>
      <c r="F39" s="67"/>
      <c r="G39" s="64"/>
      <c r="H39" s="46">
        <f t="shared" si="0"/>
        <v>0</v>
      </c>
      <c r="I39" s="64"/>
      <c r="J39" s="64"/>
      <c r="K39" s="47">
        <f t="shared" si="1"/>
        <v>0</v>
      </c>
      <c r="L39" s="48">
        <f t="shared" si="2"/>
        <v>0</v>
      </c>
      <c r="M39" s="46">
        <f t="shared" si="3"/>
        <v>0</v>
      </c>
      <c r="N39" s="46">
        <f t="shared" si="4"/>
        <v>0</v>
      </c>
      <c r="O39" s="46">
        <f t="shared" si="5"/>
        <v>0</v>
      </c>
      <c r="P39" s="47">
        <f t="shared" si="6"/>
        <v>0</v>
      </c>
    </row>
    <row r="40" spans="1:16" x14ac:dyDescent="0.2">
      <c r="A40" s="36">
        <f>IF(COUNTBLANK(B40)=1," ",COUNTA(B$15:B40))</f>
        <v>26</v>
      </c>
      <c r="B40" s="37" t="s">
        <v>66</v>
      </c>
      <c r="C40" s="45" t="s">
        <v>464</v>
      </c>
      <c r="D40" s="23" t="s">
        <v>71</v>
      </c>
      <c r="E40" s="66">
        <v>4</v>
      </c>
      <c r="F40" s="67"/>
      <c r="G40" s="64"/>
      <c r="H40" s="46">
        <f t="shared" si="0"/>
        <v>0</v>
      </c>
      <c r="I40" s="64"/>
      <c r="J40" s="64"/>
      <c r="K40" s="47">
        <f t="shared" si="1"/>
        <v>0</v>
      </c>
      <c r="L40" s="48">
        <f t="shared" si="2"/>
        <v>0</v>
      </c>
      <c r="M40" s="46">
        <f t="shared" si="3"/>
        <v>0</v>
      </c>
      <c r="N40" s="46">
        <f t="shared" si="4"/>
        <v>0</v>
      </c>
      <c r="O40" s="46">
        <f t="shared" si="5"/>
        <v>0</v>
      </c>
      <c r="P40" s="47">
        <f t="shared" si="6"/>
        <v>0</v>
      </c>
    </row>
    <row r="41" spans="1:16" x14ac:dyDescent="0.2">
      <c r="A41" s="36">
        <f>IF(COUNTBLANK(B41)=1," ",COUNTA(B$15:B41))</f>
        <v>27</v>
      </c>
      <c r="B41" s="37" t="s">
        <v>66</v>
      </c>
      <c r="C41" s="45" t="s">
        <v>465</v>
      </c>
      <c r="D41" s="23" t="s">
        <v>71</v>
      </c>
      <c r="E41" s="66">
        <v>4</v>
      </c>
      <c r="F41" s="67"/>
      <c r="G41" s="64"/>
      <c r="H41" s="46">
        <f t="shared" si="0"/>
        <v>0</v>
      </c>
      <c r="I41" s="64"/>
      <c r="J41" s="64"/>
      <c r="K41" s="47">
        <f t="shared" si="1"/>
        <v>0</v>
      </c>
      <c r="L41" s="48">
        <f t="shared" si="2"/>
        <v>0</v>
      </c>
      <c r="M41" s="46">
        <f t="shared" si="3"/>
        <v>0</v>
      </c>
      <c r="N41" s="46">
        <f t="shared" si="4"/>
        <v>0</v>
      </c>
      <c r="O41" s="46">
        <f t="shared" si="5"/>
        <v>0</v>
      </c>
      <c r="P41" s="47">
        <f t="shared" si="6"/>
        <v>0</v>
      </c>
    </row>
    <row r="42" spans="1:16" x14ac:dyDescent="0.2">
      <c r="A42" s="36">
        <f>IF(COUNTBLANK(B42)=1," ",COUNTA(B$15:B42))</f>
        <v>28</v>
      </c>
      <c r="B42" s="37" t="s">
        <v>66</v>
      </c>
      <c r="C42" s="45" t="s">
        <v>466</v>
      </c>
      <c r="D42" s="23" t="s">
        <v>71</v>
      </c>
      <c r="E42" s="66">
        <v>18</v>
      </c>
      <c r="F42" s="67"/>
      <c r="G42" s="64"/>
      <c r="H42" s="46">
        <f t="shared" si="0"/>
        <v>0</v>
      </c>
      <c r="I42" s="64"/>
      <c r="J42" s="64"/>
      <c r="K42" s="47">
        <f t="shared" si="1"/>
        <v>0</v>
      </c>
      <c r="L42" s="48">
        <f t="shared" si="2"/>
        <v>0</v>
      </c>
      <c r="M42" s="46">
        <f t="shared" si="3"/>
        <v>0</v>
      </c>
      <c r="N42" s="46">
        <f t="shared" si="4"/>
        <v>0</v>
      </c>
      <c r="O42" s="46">
        <f t="shared" si="5"/>
        <v>0</v>
      </c>
      <c r="P42" s="47">
        <f t="shared" si="6"/>
        <v>0</v>
      </c>
    </row>
    <row r="43" spans="1:16" x14ac:dyDescent="0.2">
      <c r="A43" s="36">
        <f>IF(COUNTBLANK(B43)=1," ",COUNTA(B$15:B43))</f>
        <v>29</v>
      </c>
      <c r="B43" s="37" t="s">
        <v>66</v>
      </c>
      <c r="C43" s="45" t="s">
        <v>467</v>
      </c>
      <c r="D43" s="23" t="s">
        <v>71</v>
      </c>
      <c r="E43" s="66">
        <v>12</v>
      </c>
      <c r="F43" s="67"/>
      <c r="G43" s="64"/>
      <c r="H43" s="46">
        <f t="shared" si="0"/>
        <v>0</v>
      </c>
      <c r="I43" s="64"/>
      <c r="J43" s="64"/>
      <c r="K43" s="47">
        <f t="shared" si="1"/>
        <v>0</v>
      </c>
      <c r="L43" s="48">
        <f t="shared" si="2"/>
        <v>0</v>
      </c>
      <c r="M43" s="46">
        <f t="shared" si="3"/>
        <v>0</v>
      </c>
      <c r="N43" s="46">
        <f t="shared" si="4"/>
        <v>0</v>
      </c>
      <c r="O43" s="46">
        <f t="shared" si="5"/>
        <v>0</v>
      </c>
      <c r="P43" s="47">
        <f t="shared" si="6"/>
        <v>0</v>
      </c>
    </row>
    <row r="44" spans="1:16" x14ac:dyDescent="0.2">
      <c r="A44" s="36">
        <f>IF(COUNTBLANK(B44)=1," ",COUNTA(B$15:B44))</f>
        <v>30</v>
      </c>
      <c r="B44" s="37" t="s">
        <v>66</v>
      </c>
      <c r="C44" s="45" t="s">
        <v>468</v>
      </c>
      <c r="D44" s="23" t="s">
        <v>71</v>
      </c>
      <c r="E44" s="66">
        <v>10</v>
      </c>
      <c r="F44" s="67"/>
      <c r="G44" s="64"/>
      <c r="H44" s="46">
        <f t="shared" si="0"/>
        <v>0</v>
      </c>
      <c r="I44" s="64"/>
      <c r="J44" s="64"/>
      <c r="K44" s="47">
        <f t="shared" si="1"/>
        <v>0</v>
      </c>
      <c r="L44" s="48">
        <f t="shared" si="2"/>
        <v>0</v>
      </c>
      <c r="M44" s="46">
        <f t="shared" si="3"/>
        <v>0</v>
      </c>
      <c r="N44" s="46">
        <f t="shared" si="4"/>
        <v>0</v>
      </c>
      <c r="O44" s="46">
        <f t="shared" si="5"/>
        <v>0</v>
      </c>
      <c r="P44" s="47">
        <f t="shared" si="6"/>
        <v>0</v>
      </c>
    </row>
    <row r="45" spans="1:16" x14ac:dyDescent="0.2">
      <c r="A45" s="36">
        <f>IF(COUNTBLANK(B45)=1," ",COUNTA(B$15:B45))</f>
        <v>31</v>
      </c>
      <c r="B45" s="37" t="s">
        <v>66</v>
      </c>
      <c r="C45" s="45" t="s">
        <v>469</v>
      </c>
      <c r="D45" s="23" t="s">
        <v>71</v>
      </c>
      <c r="E45" s="66">
        <v>10</v>
      </c>
      <c r="F45" s="67"/>
      <c r="G45" s="64"/>
      <c r="H45" s="46">
        <f t="shared" si="0"/>
        <v>0</v>
      </c>
      <c r="I45" s="64"/>
      <c r="J45" s="64"/>
      <c r="K45" s="47">
        <f t="shared" si="1"/>
        <v>0</v>
      </c>
      <c r="L45" s="48">
        <f t="shared" si="2"/>
        <v>0</v>
      </c>
      <c r="M45" s="46">
        <f t="shared" si="3"/>
        <v>0</v>
      </c>
      <c r="N45" s="46">
        <f t="shared" si="4"/>
        <v>0</v>
      </c>
      <c r="O45" s="46">
        <f t="shared" si="5"/>
        <v>0</v>
      </c>
      <c r="P45" s="47">
        <f t="shared" si="6"/>
        <v>0</v>
      </c>
    </row>
    <row r="46" spans="1:16" x14ac:dyDescent="0.2">
      <c r="A46" s="36">
        <f>IF(COUNTBLANK(B46)=1," ",COUNTA(B$15:B46))</f>
        <v>32</v>
      </c>
      <c r="B46" s="37" t="s">
        <v>66</v>
      </c>
      <c r="C46" s="45" t="s">
        <v>470</v>
      </c>
      <c r="D46" s="23" t="s">
        <v>71</v>
      </c>
      <c r="E46" s="66">
        <v>10</v>
      </c>
      <c r="F46" s="67"/>
      <c r="G46" s="64"/>
      <c r="H46" s="46">
        <f t="shared" si="0"/>
        <v>0</v>
      </c>
      <c r="I46" s="64"/>
      <c r="J46" s="64"/>
      <c r="K46" s="47">
        <f t="shared" si="1"/>
        <v>0</v>
      </c>
      <c r="L46" s="48">
        <f t="shared" si="2"/>
        <v>0</v>
      </c>
      <c r="M46" s="46">
        <f t="shared" si="3"/>
        <v>0</v>
      </c>
      <c r="N46" s="46">
        <f t="shared" si="4"/>
        <v>0</v>
      </c>
      <c r="O46" s="46">
        <f t="shared" si="5"/>
        <v>0</v>
      </c>
      <c r="P46" s="47">
        <f t="shared" si="6"/>
        <v>0</v>
      </c>
    </row>
    <row r="47" spans="1:16" ht="22.5" x14ac:dyDescent="0.2">
      <c r="A47" s="36">
        <f>IF(COUNTBLANK(B47)=1," ",COUNTA(B$15:B47))</f>
        <v>33</v>
      </c>
      <c r="B47" s="37" t="s">
        <v>66</v>
      </c>
      <c r="C47" s="45" t="s">
        <v>471</v>
      </c>
      <c r="D47" s="23" t="s">
        <v>71</v>
      </c>
      <c r="E47" s="66">
        <v>10</v>
      </c>
      <c r="F47" s="67"/>
      <c r="G47" s="64"/>
      <c r="H47" s="46">
        <f t="shared" si="0"/>
        <v>0</v>
      </c>
      <c r="I47" s="64"/>
      <c r="J47" s="64"/>
      <c r="K47" s="47">
        <f t="shared" si="1"/>
        <v>0</v>
      </c>
      <c r="L47" s="48">
        <f t="shared" si="2"/>
        <v>0</v>
      </c>
      <c r="M47" s="46">
        <f t="shared" si="3"/>
        <v>0</v>
      </c>
      <c r="N47" s="46">
        <f t="shared" si="4"/>
        <v>0</v>
      </c>
      <c r="O47" s="46">
        <f t="shared" si="5"/>
        <v>0</v>
      </c>
      <c r="P47" s="47">
        <f t="shared" si="6"/>
        <v>0</v>
      </c>
    </row>
    <row r="48" spans="1:16" ht="22.5" x14ac:dyDescent="0.2">
      <c r="A48" s="36">
        <f>IF(COUNTBLANK(B48)=1," ",COUNTA(B$15:B48))</f>
        <v>34</v>
      </c>
      <c r="B48" s="37" t="s">
        <v>66</v>
      </c>
      <c r="C48" s="45" t="s">
        <v>472</v>
      </c>
      <c r="D48" s="23" t="s">
        <v>71</v>
      </c>
      <c r="E48" s="66">
        <v>22</v>
      </c>
      <c r="F48" s="67"/>
      <c r="G48" s="64"/>
      <c r="H48" s="46">
        <f t="shared" si="0"/>
        <v>0</v>
      </c>
      <c r="I48" s="64"/>
      <c r="J48" s="64"/>
      <c r="K48" s="47">
        <f t="shared" si="1"/>
        <v>0</v>
      </c>
      <c r="L48" s="48">
        <f t="shared" si="2"/>
        <v>0</v>
      </c>
      <c r="M48" s="46">
        <f t="shared" si="3"/>
        <v>0</v>
      </c>
      <c r="N48" s="46">
        <f t="shared" si="4"/>
        <v>0</v>
      </c>
      <c r="O48" s="46">
        <f t="shared" si="5"/>
        <v>0</v>
      </c>
      <c r="P48" s="47">
        <f t="shared" si="6"/>
        <v>0</v>
      </c>
    </row>
    <row r="49" spans="1:16" ht="22.5" x14ac:dyDescent="0.2">
      <c r="A49" s="36">
        <f>IF(COUNTBLANK(B49)=1," ",COUNTA(B$15:B49))</f>
        <v>35</v>
      </c>
      <c r="B49" s="37" t="s">
        <v>66</v>
      </c>
      <c r="C49" s="45" t="s">
        <v>473</v>
      </c>
      <c r="D49" s="23" t="s">
        <v>71</v>
      </c>
      <c r="E49" s="66">
        <v>48</v>
      </c>
      <c r="F49" s="67"/>
      <c r="G49" s="64"/>
      <c r="H49" s="46">
        <f t="shared" si="0"/>
        <v>0</v>
      </c>
      <c r="I49" s="64"/>
      <c r="J49" s="64"/>
      <c r="K49" s="47">
        <f t="shared" si="1"/>
        <v>0</v>
      </c>
      <c r="L49" s="48">
        <f t="shared" si="2"/>
        <v>0</v>
      </c>
      <c r="M49" s="46">
        <f t="shared" si="3"/>
        <v>0</v>
      </c>
      <c r="N49" s="46">
        <f t="shared" si="4"/>
        <v>0</v>
      </c>
      <c r="O49" s="46">
        <f t="shared" si="5"/>
        <v>0</v>
      </c>
      <c r="P49" s="47">
        <f t="shared" si="6"/>
        <v>0</v>
      </c>
    </row>
    <row r="50" spans="1:16" ht="22.5" x14ac:dyDescent="0.2">
      <c r="A50" s="36">
        <f>IF(COUNTBLANK(B50)=1," ",COUNTA(B$15:B50))</f>
        <v>36</v>
      </c>
      <c r="B50" s="37" t="s">
        <v>66</v>
      </c>
      <c r="C50" s="45" t="s">
        <v>474</v>
      </c>
      <c r="D50" s="23" t="s">
        <v>71</v>
      </c>
      <c r="E50" s="66">
        <v>10</v>
      </c>
      <c r="F50" s="67"/>
      <c r="G50" s="64"/>
      <c r="H50" s="46">
        <f t="shared" si="0"/>
        <v>0</v>
      </c>
      <c r="I50" s="64"/>
      <c r="J50" s="64"/>
      <c r="K50" s="47">
        <f t="shared" si="1"/>
        <v>0</v>
      </c>
      <c r="L50" s="48">
        <f t="shared" si="2"/>
        <v>0</v>
      </c>
      <c r="M50" s="46">
        <f t="shared" si="3"/>
        <v>0</v>
      </c>
      <c r="N50" s="46">
        <f t="shared" si="4"/>
        <v>0</v>
      </c>
      <c r="O50" s="46">
        <f t="shared" si="5"/>
        <v>0</v>
      </c>
      <c r="P50" s="47">
        <f t="shared" si="6"/>
        <v>0</v>
      </c>
    </row>
    <row r="51" spans="1:16" ht="33.75" x14ac:dyDescent="0.2">
      <c r="A51" s="36">
        <f>IF(COUNTBLANK(B51)=1," ",COUNTA(B$15:B51))</f>
        <v>37</v>
      </c>
      <c r="B51" s="37" t="s">
        <v>66</v>
      </c>
      <c r="C51" s="45" t="s">
        <v>475</v>
      </c>
      <c r="D51" s="23" t="s">
        <v>71</v>
      </c>
      <c r="E51" s="66">
        <v>25</v>
      </c>
      <c r="F51" s="67"/>
      <c r="G51" s="64"/>
      <c r="H51" s="46">
        <f t="shared" si="0"/>
        <v>0</v>
      </c>
      <c r="I51" s="64"/>
      <c r="J51" s="64"/>
      <c r="K51" s="47">
        <f t="shared" si="1"/>
        <v>0</v>
      </c>
      <c r="L51" s="48">
        <f t="shared" si="2"/>
        <v>0</v>
      </c>
      <c r="M51" s="46">
        <f t="shared" si="3"/>
        <v>0</v>
      </c>
      <c r="N51" s="46">
        <f t="shared" si="4"/>
        <v>0</v>
      </c>
      <c r="O51" s="46">
        <f t="shared" si="5"/>
        <v>0</v>
      </c>
      <c r="P51" s="47">
        <f t="shared" si="6"/>
        <v>0</v>
      </c>
    </row>
    <row r="52" spans="1:16" ht="33.75" x14ac:dyDescent="0.2">
      <c r="A52" s="36">
        <f>IF(COUNTBLANK(B52)=1," ",COUNTA(B$15:B52))</f>
        <v>38</v>
      </c>
      <c r="B52" s="37" t="s">
        <v>66</v>
      </c>
      <c r="C52" s="45" t="s">
        <v>476</v>
      </c>
      <c r="D52" s="23" t="s">
        <v>71</v>
      </c>
      <c r="E52" s="66">
        <v>30</v>
      </c>
      <c r="F52" s="67"/>
      <c r="G52" s="64"/>
      <c r="H52" s="46">
        <f t="shared" si="0"/>
        <v>0</v>
      </c>
      <c r="I52" s="64"/>
      <c r="J52" s="64"/>
      <c r="K52" s="47">
        <f t="shared" si="1"/>
        <v>0</v>
      </c>
      <c r="L52" s="48">
        <f t="shared" si="2"/>
        <v>0</v>
      </c>
      <c r="M52" s="46">
        <f t="shared" si="3"/>
        <v>0</v>
      </c>
      <c r="N52" s="46">
        <f t="shared" si="4"/>
        <v>0</v>
      </c>
      <c r="O52" s="46">
        <f t="shared" si="5"/>
        <v>0</v>
      </c>
      <c r="P52" s="47">
        <f t="shared" si="6"/>
        <v>0</v>
      </c>
    </row>
    <row r="53" spans="1:16" ht="33.75" x14ac:dyDescent="0.2">
      <c r="A53" s="36">
        <f>IF(COUNTBLANK(B53)=1," ",COUNTA(B$15:B53))</f>
        <v>39</v>
      </c>
      <c r="B53" s="37" t="s">
        <v>66</v>
      </c>
      <c r="C53" s="45" t="s">
        <v>477</v>
      </c>
      <c r="D53" s="23" t="s">
        <v>71</v>
      </c>
      <c r="E53" s="66">
        <v>20</v>
      </c>
      <c r="F53" s="67"/>
      <c r="G53" s="64"/>
      <c r="H53" s="46">
        <f t="shared" si="0"/>
        <v>0</v>
      </c>
      <c r="I53" s="64"/>
      <c r="J53" s="64"/>
      <c r="K53" s="47">
        <f t="shared" si="1"/>
        <v>0</v>
      </c>
      <c r="L53" s="48">
        <f t="shared" si="2"/>
        <v>0</v>
      </c>
      <c r="M53" s="46">
        <f t="shared" si="3"/>
        <v>0</v>
      </c>
      <c r="N53" s="46">
        <f t="shared" si="4"/>
        <v>0</v>
      </c>
      <c r="O53" s="46">
        <f t="shared" si="5"/>
        <v>0</v>
      </c>
      <c r="P53" s="47">
        <f t="shared" si="6"/>
        <v>0</v>
      </c>
    </row>
    <row r="54" spans="1:16" ht="33.75" x14ac:dyDescent="0.2">
      <c r="A54" s="36">
        <f>IF(COUNTBLANK(B54)=1," ",COUNTA(B$15:B54))</f>
        <v>40</v>
      </c>
      <c r="B54" s="37" t="s">
        <v>66</v>
      </c>
      <c r="C54" s="45" t="s">
        <v>478</v>
      </c>
      <c r="D54" s="23" t="s">
        <v>71</v>
      </c>
      <c r="E54" s="66">
        <v>10</v>
      </c>
      <c r="F54" s="67"/>
      <c r="G54" s="64"/>
      <c r="H54" s="46">
        <f t="shared" si="0"/>
        <v>0</v>
      </c>
      <c r="I54" s="64"/>
      <c r="J54" s="64"/>
      <c r="K54" s="47">
        <f t="shared" si="1"/>
        <v>0</v>
      </c>
      <c r="L54" s="48">
        <f t="shared" si="2"/>
        <v>0</v>
      </c>
      <c r="M54" s="46">
        <f t="shared" si="3"/>
        <v>0</v>
      </c>
      <c r="N54" s="46">
        <f t="shared" si="4"/>
        <v>0</v>
      </c>
      <c r="O54" s="46">
        <f t="shared" si="5"/>
        <v>0</v>
      </c>
      <c r="P54" s="47">
        <f t="shared" si="6"/>
        <v>0</v>
      </c>
    </row>
    <row r="55" spans="1:16" ht="22.5" x14ac:dyDescent="0.2">
      <c r="A55" s="36">
        <f>IF(COUNTBLANK(B55)=1," ",COUNTA(B$15:B55))</f>
        <v>41</v>
      </c>
      <c r="B55" s="37" t="s">
        <v>66</v>
      </c>
      <c r="C55" s="45" t="s">
        <v>479</v>
      </c>
      <c r="D55" s="23" t="s">
        <v>88</v>
      </c>
      <c r="E55" s="66">
        <v>20</v>
      </c>
      <c r="F55" s="67"/>
      <c r="G55" s="64"/>
      <c r="H55" s="46">
        <f t="shared" si="0"/>
        <v>0</v>
      </c>
      <c r="I55" s="64"/>
      <c r="J55" s="64"/>
      <c r="K55" s="47">
        <f t="shared" si="1"/>
        <v>0</v>
      </c>
      <c r="L55" s="48">
        <f t="shared" si="2"/>
        <v>0</v>
      </c>
      <c r="M55" s="46">
        <f t="shared" si="3"/>
        <v>0</v>
      </c>
      <c r="N55" s="46">
        <f t="shared" si="4"/>
        <v>0</v>
      </c>
      <c r="O55" s="46">
        <f t="shared" si="5"/>
        <v>0</v>
      </c>
      <c r="P55" s="47">
        <f t="shared" si="6"/>
        <v>0</v>
      </c>
    </row>
    <row r="56" spans="1:16" ht="22.5" x14ac:dyDescent="0.2">
      <c r="A56" s="36">
        <f>IF(COUNTBLANK(B56)=1," ",COUNTA(B$15:B56))</f>
        <v>42</v>
      </c>
      <c r="B56" s="37" t="s">
        <v>66</v>
      </c>
      <c r="C56" s="45" t="s">
        <v>480</v>
      </c>
      <c r="D56" s="23" t="s">
        <v>192</v>
      </c>
      <c r="E56" s="66">
        <v>1</v>
      </c>
      <c r="F56" s="67"/>
      <c r="G56" s="64"/>
      <c r="H56" s="46">
        <f t="shared" si="0"/>
        <v>0</v>
      </c>
      <c r="I56" s="64"/>
      <c r="J56" s="64"/>
      <c r="K56" s="47">
        <f t="shared" si="1"/>
        <v>0</v>
      </c>
      <c r="L56" s="48">
        <f t="shared" si="2"/>
        <v>0</v>
      </c>
      <c r="M56" s="46">
        <f t="shared" si="3"/>
        <v>0</v>
      </c>
      <c r="N56" s="46">
        <f t="shared" si="4"/>
        <v>0</v>
      </c>
      <c r="O56" s="46">
        <f t="shared" si="5"/>
        <v>0</v>
      </c>
      <c r="P56" s="47">
        <f t="shared" si="6"/>
        <v>0</v>
      </c>
    </row>
    <row r="57" spans="1:16" x14ac:dyDescent="0.2">
      <c r="A57" s="36">
        <f>IF(COUNTBLANK(B57)=1," ",COUNTA(B$15:B57))</f>
        <v>43</v>
      </c>
      <c r="B57" s="37" t="s">
        <v>66</v>
      </c>
      <c r="C57" s="45" t="s">
        <v>481</v>
      </c>
      <c r="D57" s="23" t="s">
        <v>192</v>
      </c>
      <c r="E57" s="66">
        <v>1</v>
      </c>
      <c r="F57" s="67"/>
      <c r="G57" s="64"/>
      <c r="H57" s="46">
        <f t="shared" si="0"/>
        <v>0</v>
      </c>
      <c r="I57" s="64"/>
      <c r="J57" s="64"/>
      <c r="K57" s="47">
        <f t="shared" si="1"/>
        <v>0</v>
      </c>
      <c r="L57" s="48">
        <f t="shared" si="2"/>
        <v>0</v>
      </c>
      <c r="M57" s="46">
        <f t="shared" si="3"/>
        <v>0</v>
      </c>
      <c r="N57" s="46">
        <f t="shared" si="4"/>
        <v>0</v>
      </c>
      <c r="O57" s="46">
        <f t="shared" si="5"/>
        <v>0</v>
      </c>
      <c r="P57" s="47">
        <f t="shared" si="6"/>
        <v>0</v>
      </c>
    </row>
    <row r="58" spans="1:16" x14ac:dyDescent="0.2">
      <c r="A58" s="36" t="str">
        <f>IF(COUNTBLANK(B58)=1," ",COUNTA(B$15:B58))</f>
        <v xml:space="preserve"> </v>
      </c>
      <c r="B58" s="37"/>
      <c r="C58" s="45" t="s">
        <v>770</v>
      </c>
      <c r="D58" s="45"/>
      <c r="E58" s="66"/>
      <c r="F58" s="67"/>
      <c r="G58" s="64"/>
      <c r="H58" s="46"/>
      <c r="I58" s="64"/>
      <c r="J58" s="64"/>
      <c r="K58" s="47"/>
      <c r="L58" s="48"/>
      <c r="M58" s="46"/>
      <c r="N58" s="46"/>
      <c r="O58" s="46"/>
      <c r="P58" s="47"/>
    </row>
    <row r="59" spans="1:16" x14ac:dyDescent="0.2">
      <c r="A59" s="36">
        <f>IF(COUNTBLANK(B59)=1," ",COUNTA(B$15:B59))</f>
        <v>44</v>
      </c>
      <c r="B59" s="37" t="s">
        <v>66</v>
      </c>
      <c r="C59" s="45" t="s">
        <v>494</v>
      </c>
      <c r="D59" s="45" t="s">
        <v>771</v>
      </c>
      <c r="E59" s="23">
        <v>4</v>
      </c>
      <c r="F59" s="67"/>
      <c r="G59" s="64"/>
      <c r="H59" s="46"/>
      <c r="I59" s="64"/>
      <c r="J59" s="64"/>
      <c r="K59" s="47"/>
      <c r="L59" s="48"/>
      <c r="M59" s="46"/>
      <c r="N59" s="46"/>
      <c r="O59" s="46"/>
      <c r="P59" s="47"/>
    </row>
    <row r="60" spans="1:16" ht="45" x14ac:dyDescent="0.2">
      <c r="A60" s="36">
        <f>IF(COUNTBLANK(B60)=1," ",COUNTA(B$15:B60))</f>
        <v>45</v>
      </c>
      <c r="B60" s="37" t="s">
        <v>66</v>
      </c>
      <c r="C60" s="45" t="s">
        <v>772</v>
      </c>
      <c r="D60" s="45" t="s">
        <v>771</v>
      </c>
      <c r="E60" s="23">
        <v>4</v>
      </c>
      <c r="F60" s="67"/>
      <c r="G60" s="64"/>
      <c r="H60" s="46"/>
      <c r="I60" s="64"/>
      <c r="J60" s="64"/>
      <c r="K60" s="47"/>
      <c r="L60" s="48"/>
      <c r="M60" s="46"/>
      <c r="N60" s="46"/>
      <c r="O60" s="46"/>
      <c r="P60" s="47"/>
    </row>
    <row r="61" spans="1:16" ht="33.75" x14ac:dyDescent="0.2">
      <c r="A61" s="36">
        <f>IF(COUNTBLANK(B61)=1," ",COUNTA(B$15:B61))</f>
        <v>46</v>
      </c>
      <c r="B61" s="37" t="s">
        <v>66</v>
      </c>
      <c r="C61" s="45" t="s">
        <v>773</v>
      </c>
      <c r="D61" s="45" t="s">
        <v>771</v>
      </c>
      <c r="E61" s="23">
        <v>4</v>
      </c>
      <c r="F61" s="67"/>
      <c r="G61" s="64"/>
      <c r="H61" s="46"/>
      <c r="I61" s="64"/>
      <c r="J61" s="64"/>
      <c r="K61" s="47"/>
      <c r="L61" s="48"/>
      <c r="M61" s="46"/>
      <c r="N61" s="46"/>
      <c r="O61" s="46"/>
      <c r="P61" s="47"/>
    </row>
    <row r="62" spans="1:16" ht="33.75" x14ac:dyDescent="0.2">
      <c r="A62" s="36">
        <f>IF(COUNTBLANK(B62)=1," ",COUNTA(B$15:B62))</f>
        <v>47</v>
      </c>
      <c r="B62" s="37" t="s">
        <v>66</v>
      </c>
      <c r="C62" s="45" t="s">
        <v>774</v>
      </c>
      <c r="D62" s="45" t="s">
        <v>71</v>
      </c>
      <c r="E62" s="23">
        <v>4</v>
      </c>
      <c r="F62" s="67"/>
      <c r="G62" s="64"/>
      <c r="H62" s="46"/>
      <c r="I62" s="64"/>
      <c r="J62" s="64"/>
      <c r="K62" s="47"/>
      <c r="L62" s="48"/>
      <c r="M62" s="46"/>
      <c r="N62" s="46"/>
      <c r="O62" s="46"/>
      <c r="P62" s="47"/>
    </row>
    <row r="63" spans="1:16" ht="22.5" x14ac:dyDescent="0.2">
      <c r="A63" s="36">
        <f>IF(COUNTBLANK(B63)=1," ",COUNTA(B$15:B63))</f>
        <v>48</v>
      </c>
      <c r="B63" s="37" t="s">
        <v>66</v>
      </c>
      <c r="C63" s="45" t="s">
        <v>775</v>
      </c>
      <c r="D63" s="45" t="s">
        <v>68</v>
      </c>
      <c r="E63" s="23">
        <v>30</v>
      </c>
      <c r="F63" s="67"/>
      <c r="G63" s="64"/>
      <c r="H63" s="46"/>
      <c r="I63" s="64"/>
      <c r="J63" s="64"/>
      <c r="K63" s="47"/>
      <c r="L63" s="48"/>
      <c r="M63" s="46"/>
      <c r="N63" s="46"/>
      <c r="O63" s="46"/>
      <c r="P63" s="47"/>
    </row>
    <row r="64" spans="1:16" ht="22.5" x14ac:dyDescent="0.2">
      <c r="A64" s="36">
        <f>IF(COUNTBLANK(B64)=1," ",COUNTA(B$15:B64))</f>
        <v>49</v>
      </c>
      <c r="B64" s="37" t="s">
        <v>66</v>
      </c>
      <c r="C64" s="45" t="s">
        <v>776</v>
      </c>
      <c r="D64" s="45" t="s">
        <v>71</v>
      </c>
      <c r="E64" s="23">
        <v>10</v>
      </c>
      <c r="F64" s="67"/>
      <c r="G64" s="64"/>
      <c r="H64" s="46"/>
      <c r="I64" s="64"/>
      <c r="J64" s="64"/>
      <c r="K64" s="47"/>
      <c r="L64" s="48"/>
      <c r="M64" s="46"/>
      <c r="N64" s="46"/>
      <c r="O64" s="46"/>
      <c r="P64" s="47"/>
    </row>
    <row r="65" spans="1:16" ht="23.25" x14ac:dyDescent="0.2">
      <c r="A65" s="36">
        <f>IF(COUNTBLANK(B65)=1," ",COUNTA(B$15:B65))</f>
        <v>50</v>
      </c>
      <c r="B65" s="37" t="s">
        <v>66</v>
      </c>
      <c r="C65" s="45" t="s">
        <v>780</v>
      </c>
      <c r="D65" s="45" t="s">
        <v>71</v>
      </c>
      <c r="E65" s="23">
        <v>30</v>
      </c>
      <c r="F65" s="67"/>
      <c r="G65" s="64"/>
      <c r="H65" s="46"/>
      <c r="I65" s="64"/>
      <c r="J65" s="64"/>
      <c r="K65" s="47"/>
      <c r="L65" s="48"/>
      <c r="M65" s="46"/>
      <c r="N65" s="46"/>
      <c r="O65" s="46"/>
      <c r="P65" s="47"/>
    </row>
    <row r="66" spans="1:16" ht="22.5" x14ac:dyDescent="0.2">
      <c r="A66" s="36">
        <f>IF(COUNTBLANK(B66)=1," ",COUNTA(B$15:B66))</f>
        <v>51</v>
      </c>
      <c r="B66" s="37" t="s">
        <v>66</v>
      </c>
      <c r="C66" s="45" t="s">
        <v>479</v>
      </c>
      <c r="D66" s="45" t="s">
        <v>88</v>
      </c>
      <c r="E66" s="23">
        <v>0.5</v>
      </c>
      <c r="F66" s="67"/>
      <c r="G66" s="64"/>
      <c r="H66" s="46"/>
      <c r="I66" s="64"/>
      <c r="J66" s="64"/>
      <c r="K66" s="47"/>
      <c r="L66" s="48"/>
      <c r="M66" s="46"/>
      <c r="N66" s="46"/>
      <c r="O66" s="46"/>
      <c r="P66" s="47"/>
    </row>
    <row r="67" spans="1:16" x14ac:dyDescent="0.2">
      <c r="A67" s="36">
        <f>IF(COUNTBLANK(B67)=1," ",COUNTA(B$15:B67))</f>
        <v>52</v>
      </c>
      <c r="B67" s="37" t="s">
        <v>66</v>
      </c>
      <c r="C67" s="45" t="s">
        <v>777</v>
      </c>
      <c r="D67" s="45" t="s">
        <v>771</v>
      </c>
      <c r="E67" s="23">
        <v>1</v>
      </c>
      <c r="F67" s="67"/>
      <c r="G67" s="64"/>
      <c r="H67" s="46"/>
      <c r="I67" s="64"/>
      <c r="J67" s="64"/>
      <c r="K67" s="47"/>
      <c r="L67" s="48"/>
      <c r="M67" s="46"/>
      <c r="N67" s="46"/>
      <c r="O67" s="46"/>
      <c r="P67" s="47"/>
    </row>
    <row r="68" spans="1:16" ht="22.5" x14ac:dyDescent="0.2">
      <c r="A68" s="36">
        <f>IF(COUNTBLANK(B68)=1," ",COUNTA(B$15:B68))</f>
        <v>53</v>
      </c>
      <c r="B68" s="37" t="s">
        <v>66</v>
      </c>
      <c r="C68" s="45" t="s">
        <v>491</v>
      </c>
      <c r="D68" s="45" t="s">
        <v>771</v>
      </c>
      <c r="E68" s="23">
        <v>1</v>
      </c>
      <c r="F68" s="67"/>
      <c r="G68" s="64"/>
      <c r="H68" s="46"/>
      <c r="I68" s="64"/>
      <c r="J68" s="64"/>
      <c r="K68" s="47"/>
      <c r="L68" s="48"/>
      <c r="M68" s="46"/>
      <c r="N68" s="46"/>
      <c r="O68" s="46"/>
      <c r="P68" s="47"/>
    </row>
    <row r="69" spans="1:16" x14ac:dyDescent="0.2">
      <c r="A69" s="36" t="str">
        <f>IF(COUNTBLANK(B69)=1," ",COUNTA(B$15:B69))</f>
        <v xml:space="preserve"> </v>
      </c>
      <c r="B69" s="37"/>
      <c r="C69" s="45" t="s">
        <v>482</v>
      </c>
      <c r="D69" s="23"/>
      <c r="E69" s="66"/>
      <c r="F69" s="67"/>
      <c r="G69" s="64"/>
      <c r="H69" s="46">
        <f t="shared" si="0"/>
        <v>0</v>
      </c>
      <c r="I69" s="64"/>
      <c r="J69" s="64"/>
      <c r="K69" s="47">
        <f t="shared" si="1"/>
        <v>0</v>
      </c>
      <c r="L69" s="48">
        <f t="shared" si="2"/>
        <v>0</v>
      </c>
      <c r="M69" s="46">
        <f t="shared" si="3"/>
        <v>0</v>
      </c>
      <c r="N69" s="46">
        <f t="shared" si="4"/>
        <v>0</v>
      </c>
      <c r="O69" s="46">
        <f t="shared" si="5"/>
        <v>0</v>
      </c>
      <c r="P69" s="47">
        <f t="shared" si="6"/>
        <v>0</v>
      </c>
    </row>
    <row r="70" spans="1:16" ht="22.5" x14ac:dyDescent="0.2">
      <c r="A70" s="36">
        <f>IF(COUNTBLANK(B70)=1," ",COUNTA(B$15:B70))</f>
        <v>54</v>
      </c>
      <c r="B70" s="37" t="s">
        <v>66</v>
      </c>
      <c r="C70" s="45" t="s">
        <v>483</v>
      </c>
      <c r="D70" s="23" t="s">
        <v>192</v>
      </c>
      <c r="E70" s="66">
        <v>77</v>
      </c>
      <c r="F70" s="67"/>
      <c r="G70" s="64"/>
      <c r="H70" s="46">
        <f t="shared" si="0"/>
        <v>0</v>
      </c>
      <c r="I70" s="64"/>
      <c r="J70" s="64"/>
      <c r="K70" s="47">
        <f t="shared" si="1"/>
        <v>0</v>
      </c>
      <c r="L70" s="48">
        <f t="shared" si="2"/>
        <v>0</v>
      </c>
      <c r="M70" s="46">
        <f t="shared" si="3"/>
        <v>0</v>
      </c>
      <c r="N70" s="46">
        <f t="shared" si="4"/>
        <v>0</v>
      </c>
      <c r="O70" s="46">
        <f t="shared" si="5"/>
        <v>0</v>
      </c>
      <c r="P70" s="47">
        <f t="shared" si="6"/>
        <v>0</v>
      </c>
    </row>
    <row r="71" spans="1:16" x14ac:dyDescent="0.2">
      <c r="A71" s="36">
        <f>IF(COUNTBLANK(B71)=1," ",COUNTA(B$15:B71))</f>
        <v>55</v>
      </c>
      <c r="B71" s="37" t="s">
        <v>66</v>
      </c>
      <c r="C71" s="45" t="s">
        <v>484</v>
      </c>
      <c r="D71" s="23" t="s">
        <v>192</v>
      </c>
      <c r="E71" s="66">
        <v>77</v>
      </c>
      <c r="F71" s="67"/>
      <c r="G71" s="64"/>
      <c r="H71" s="46">
        <f t="shared" si="0"/>
        <v>0</v>
      </c>
      <c r="I71" s="64"/>
      <c r="J71" s="64"/>
      <c r="K71" s="47">
        <f t="shared" si="1"/>
        <v>0</v>
      </c>
      <c r="L71" s="48">
        <f t="shared" si="2"/>
        <v>0</v>
      </c>
      <c r="M71" s="46">
        <f t="shared" si="3"/>
        <v>0</v>
      </c>
      <c r="N71" s="46">
        <f t="shared" si="4"/>
        <v>0</v>
      </c>
      <c r="O71" s="46">
        <f t="shared" si="5"/>
        <v>0</v>
      </c>
      <c r="P71" s="47">
        <f t="shared" si="6"/>
        <v>0</v>
      </c>
    </row>
    <row r="72" spans="1:16" ht="22.5" x14ac:dyDescent="0.2">
      <c r="A72" s="36" t="str">
        <f>IF(COUNTBLANK(B72)=1," ",COUNTA(B$15:B72))</f>
        <v xml:space="preserve"> </v>
      </c>
      <c r="B72" s="37"/>
      <c r="C72" s="45" t="s">
        <v>485</v>
      </c>
      <c r="D72" s="23"/>
      <c r="E72" s="66"/>
      <c r="F72" s="67"/>
      <c r="G72" s="64"/>
      <c r="H72" s="46">
        <f t="shared" si="0"/>
        <v>0</v>
      </c>
      <c r="I72" s="64"/>
      <c r="J72" s="64"/>
      <c r="K72" s="47">
        <f t="shared" si="1"/>
        <v>0</v>
      </c>
      <c r="L72" s="48">
        <f t="shared" si="2"/>
        <v>0</v>
      </c>
      <c r="M72" s="46">
        <f t="shared" si="3"/>
        <v>0</v>
      </c>
      <c r="N72" s="46">
        <f t="shared" si="4"/>
        <v>0</v>
      </c>
      <c r="O72" s="46">
        <f t="shared" si="5"/>
        <v>0</v>
      </c>
      <c r="P72" s="47">
        <f t="shared" si="6"/>
        <v>0</v>
      </c>
    </row>
    <row r="73" spans="1:16" ht="112.5" x14ac:dyDescent="0.2">
      <c r="A73" s="36">
        <f>IF(COUNTBLANK(B73)=1," ",COUNTA(B$15:B73))</f>
        <v>56</v>
      </c>
      <c r="B73" s="37" t="s">
        <v>66</v>
      </c>
      <c r="C73" s="45" t="s">
        <v>486</v>
      </c>
      <c r="D73" s="23" t="s">
        <v>192</v>
      </c>
      <c r="E73" s="66">
        <v>77</v>
      </c>
      <c r="F73" s="67"/>
      <c r="G73" s="64"/>
      <c r="H73" s="46">
        <f t="shared" si="0"/>
        <v>0</v>
      </c>
      <c r="I73" s="64"/>
      <c r="J73" s="64"/>
      <c r="K73" s="47">
        <f t="shared" si="1"/>
        <v>0</v>
      </c>
      <c r="L73" s="48">
        <f t="shared" si="2"/>
        <v>0</v>
      </c>
      <c r="M73" s="46">
        <f t="shared" si="3"/>
        <v>0</v>
      </c>
      <c r="N73" s="46">
        <f t="shared" si="4"/>
        <v>0</v>
      </c>
      <c r="O73" s="46">
        <f t="shared" si="5"/>
        <v>0</v>
      </c>
      <c r="P73" s="47">
        <f t="shared" si="6"/>
        <v>0</v>
      </c>
    </row>
    <row r="74" spans="1:16" ht="22.5" x14ac:dyDescent="0.2">
      <c r="A74" s="36">
        <f>IF(COUNTBLANK(B74)=1," ",COUNTA(B$15:B74))</f>
        <v>57</v>
      </c>
      <c r="B74" s="37" t="s">
        <v>66</v>
      </c>
      <c r="C74" s="45" t="s">
        <v>736</v>
      </c>
      <c r="D74" s="23" t="s">
        <v>71</v>
      </c>
      <c r="E74" s="66">
        <v>77</v>
      </c>
      <c r="F74" s="67"/>
      <c r="G74" s="64"/>
      <c r="H74" s="46">
        <f t="shared" si="0"/>
        <v>0</v>
      </c>
      <c r="I74" s="64"/>
      <c r="J74" s="64"/>
      <c r="K74" s="47">
        <f t="shared" si="1"/>
        <v>0</v>
      </c>
      <c r="L74" s="48">
        <f t="shared" si="2"/>
        <v>0</v>
      </c>
      <c r="M74" s="46">
        <f t="shared" si="3"/>
        <v>0</v>
      </c>
      <c r="N74" s="46">
        <f t="shared" si="4"/>
        <v>0</v>
      </c>
      <c r="O74" s="46">
        <f t="shared" si="5"/>
        <v>0</v>
      </c>
      <c r="P74" s="47">
        <f t="shared" si="6"/>
        <v>0</v>
      </c>
    </row>
    <row r="75" spans="1:16" x14ac:dyDescent="0.2">
      <c r="A75" s="36">
        <f>IF(COUNTBLANK(B75)=1," ",COUNTA(B$15:B75))</f>
        <v>58</v>
      </c>
      <c r="B75" s="37" t="s">
        <v>66</v>
      </c>
      <c r="C75" s="45" t="s">
        <v>487</v>
      </c>
      <c r="D75" s="23" t="s">
        <v>71</v>
      </c>
      <c r="E75" s="66">
        <v>154</v>
      </c>
      <c r="F75" s="67"/>
      <c r="G75" s="64"/>
      <c r="H75" s="46">
        <f t="shared" si="0"/>
        <v>0</v>
      </c>
      <c r="I75" s="64"/>
      <c r="J75" s="64"/>
      <c r="K75" s="47">
        <f t="shared" si="1"/>
        <v>0</v>
      </c>
      <c r="L75" s="48">
        <f t="shared" si="2"/>
        <v>0</v>
      </c>
      <c r="M75" s="46">
        <f t="shared" si="3"/>
        <v>0</v>
      </c>
      <c r="N75" s="46">
        <f t="shared" si="4"/>
        <v>0</v>
      </c>
      <c r="O75" s="46">
        <f t="shared" si="5"/>
        <v>0</v>
      </c>
      <c r="P75" s="47">
        <f t="shared" si="6"/>
        <v>0</v>
      </c>
    </row>
    <row r="76" spans="1:16" x14ac:dyDescent="0.2">
      <c r="A76" s="36">
        <f>IF(COUNTBLANK(B76)=1," ",COUNTA(B$15:B76))</f>
        <v>59</v>
      </c>
      <c r="B76" s="37" t="s">
        <v>66</v>
      </c>
      <c r="C76" s="45" t="s">
        <v>488</v>
      </c>
      <c r="D76" s="23" t="s">
        <v>71</v>
      </c>
      <c r="E76" s="66">
        <v>77</v>
      </c>
      <c r="F76" s="67"/>
      <c r="G76" s="64"/>
      <c r="H76" s="46">
        <f t="shared" si="0"/>
        <v>0</v>
      </c>
      <c r="I76" s="64"/>
      <c r="J76" s="64"/>
      <c r="K76" s="47">
        <f t="shared" si="1"/>
        <v>0</v>
      </c>
      <c r="L76" s="48">
        <f t="shared" si="2"/>
        <v>0</v>
      </c>
      <c r="M76" s="46">
        <f t="shared" si="3"/>
        <v>0</v>
      </c>
      <c r="N76" s="46">
        <f t="shared" si="4"/>
        <v>0</v>
      </c>
      <c r="O76" s="46">
        <f t="shared" si="5"/>
        <v>0</v>
      </c>
      <c r="P76" s="47">
        <f t="shared" si="6"/>
        <v>0</v>
      </c>
    </row>
    <row r="77" spans="1:16" ht="22.5" x14ac:dyDescent="0.2">
      <c r="A77" s="36">
        <f>IF(COUNTBLANK(B77)=1," ",COUNTA(B$15:B77))</f>
        <v>60</v>
      </c>
      <c r="B77" s="37" t="s">
        <v>66</v>
      </c>
      <c r="C77" s="45" t="s">
        <v>479</v>
      </c>
      <c r="D77" s="23" t="s">
        <v>88</v>
      </c>
      <c r="E77" s="66">
        <v>7.7</v>
      </c>
      <c r="F77" s="67"/>
      <c r="G77" s="64"/>
      <c r="H77" s="46">
        <f t="shared" si="0"/>
        <v>0</v>
      </c>
      <c r="I77" s="64"/>
      <c r="J77" s="64"/>
      <c r="K77" s="47">
        <f t="shared" si="1"/>
        <v>0</v>
      </c>
      <c r="L77" s="48">
        <f t="shared" si="2"/>
        <v>0</v>
      </c>
      <c r="M77" s="46">
        <f t="shared" si="3"/>
        <v>0</v>
      </c>
      <c r="N77" s="46">
        <f t="shared" si="4"/>
        <v>0</v>
      </c>
      <c r="O77" s="46">
        <f t="shared" si="5"/>
        <v>0</v>
      </c>
      <c r="P77" s="47">
        <f t="shared" si="6"/>
        <v>0</v>
      </c>
    </row>
    <row r="78" spans="1:16" ht="22.5" x14ac:dyDescent="0.2">
      <c r="A78" s="36">
        <f>IF(COUNTBLANK(B78)=1," ",COUNTA(B$15:B78))</f>
        <v>61</v>
      </c>
      <c r="B78" s="37" t="s">
        <v>66</v>
      </c>
      <c r="C78" s="45" t="s">
        <v>480</v>
      </c>
      <c r="D78" s="23" t="s">
        <v>192</v>
      </c>
      <c r="E78" s="66">
        <v>77</v>
      </c>
      <c r="F78" s="67"/>
      <c r="G78" s="64"/>
      <c r="H78" s="46">
        <f t="shared" si="0"/>
        <v>0</v>
      </c>
      <c r="I78" s="64"/>
      <c r="J78" s="64"/>
      <c r="K78" s="47">
        <f t="shared" si="1"/>
        <v>0</v>
      </c>
      <c r="L78" s="48">
        <f t="shared" si="2"/>
        <v>0</v>
      </c>
      <c r="M78" s="46">
        <f t="shared" si="3"/>
        <v>0</v>
      </c>
      <c r="N78" s="46">
        <f t="shared" si="4"/>
        <v>0</v>
      </c>
      <c r="O78" s="46">
        <f t="shared" si="5"/>
        <v>0</v>
      </c>
      <c r="P78" s="47">
        <f t="shared" si="6"/>
        <v>0</v>
      </c>
    </row>
    <row r="79" spans="1:16" x14ac:dyDescent="0.2">
      <c r="A79" s="36">
        <f>IF(COUNTBLANK(B79)=1," ",COUNTA(B$15:B79))</f>
        <v>62</v>
      </c>
      <c r="B79" s="37" t="s">
        <v>66</v>
      </c>
      <c r="C79" s="45" t="s">
        <v>489</v>
      </c>
      <c r="D79" s="23" t="s">
        <v>192</v>
      </c>
      <c r="E79" s="66">
        <v>77</v>
      </c>
      <c r="F79" s="67"/>
      <c r="G79" s="64"/>
      <c r="H79" s="46">
        <f t="shared" si="0"/>
        <v>0</v>
      </c>
      <c r="I79" s="64"/>
      <c r="J79" s="64"/>
      <c r="K79" s="47">
        <f t="shared" si="1"/>
        <v>0</v>
      </c>
      <c r="L79" s="48">
        <f t="shared" si="2"/>
        <v>0</v>
      </c>
      <c r="M79" s="46">
        <f t="shared" si="3"/>
        <v>0</v>
      </c>
      <c r="N79" s="46">
        <f t="shared" si="4"/>
        <v>0</v>
      </c>
      <c r="O79" s="46">
        <f t="shared" si="5"/>
        <v>0</v>
      </c>
      <c r="P79" s="47">
        <f t="shared" si="6"/>
        <v>0</v>
      </c>
    </row>
    <row r="80" spans="1:16" ht="22.5" x14ac:dyDescent="0.2">
      <c r="A80" s="36">
        <f>IF(COUNTBLANK(B80)=1," ",COUNTA(B$15:B80))</f>
        <v>63</v>
      </c>
      <c r="B80" s="37" t="s">
        <v>66</v>
      </c>
      <c r="C80" s="45" t="s">
        <v>490</v>
      </c>
      <c r="D80" s="23" t="s">
        <v>192</v>
      </c>
      <c r="E80" s="66">
        <v>77</v>
      </c>
      <c r="F80" s="67"/>
      <c r="G80" s="64"/>
      <c r="H80" s="46">
        <f t="shared" si="0"/>
        <v>0</v>
      </c>
      <c r="I80" s="64"/>
      <c r="J80" s="64"/>
      <c r="K80" s="47">
        <f t="shared" si="1"/>
        <v>0</v>
      </c>
      <c r="L80" s="48">
        <f t="shared" si="2"/>
        <v>0</v>
      </c>
      <c r="M80" s="46">
        <f t="shared" si="3"/>
        <v>0</v>
      </c>
      <c r="N80" s="46">
        <f t="shared" si="4"/>
        <v>0</v>
      </c>
      <c r="O80" s="46">
        <f t="shared" si="5"/>
        <v>0</v>
      </c>
      <c r="P80" s="47">
        <f t="shared" si="6"/>
        <v>0</v>
      </c>
    </row>
    <row r="81" spans="1:16" ht="22.5" x14ac:dyDescent="0.2">
      <c r="A81" s="36">
        <f>IF(COUNTBLANK(B81)=1," ",COUNTA(B$15:B81))</f>
        <v>64</v>
      </c>
      <c r="B81" s="37" t="s">
        <v>66</v>
      </c>
      <c r="C81" s="45" t="s">
        <v>491</v>
      </c>
      <c r="D81" s="23" t="s">
        <v>192</v>
      </c>
      <c r="E81" s="66">
        <v>77</v>
      </c>
      <c r="F81" s="67"/>
      <c r="G81" s="64"/>
      <c r="H81" s="46">
        <f t="shared" si="0"/>
        <v>0</v>
      </c>
      <c r="I81" s="64"/>
      <c r="J81" s="64"/>
      <c r="K81" s="47">
        <f t="shared" si="1"/>
        <v>0</v>
      </c>
      <c r="L81" s="48">
        <f t="shared" si="2"/>
        <v>0</v>
      </c>
      <c r="M81" s="46">
        <f t="shared" si="3"/>
        <v>0</v>
      </c>
      <c r="N81" s="46">
        <f t="shared" si="4"/>
        <v>0</v>
      </c>
      <c r="O81" s="46">
        <f t="shared" si="5"/>
        <v>0</v>
      </c>
      <c r="P81" s="47">
        <f t="shared" si="6"/>
        <v>0</v>
      </c>
    </row>
    <row r="82" spans="1:16" x14ac:dyDescent="0.2">
      <c r="A82" s="36" t="str">
        <f>IF(COUNTBLANK(B82)=1," ",COUNTA(B$15:B82))</f>
        <v xml:space="preserve"> </v>
      </c>
      <c r="B82" s="37"/>
      <c r="C82" s="45" t="s">
        <v>492</v>
      </c>
      <c r="D82" s="23"/>
      <c r="E82" s="66"/>
      <c r="F82" s="67"/>
      <c r="G82" s="64"/>
      <c r="H82" s="46">
        <f t="shared" si="0"/>
        <v>0</v>
      </c>
      <c r="I82" s="64"/>
      <c r="J82" s="64"/>
      <c r="K82" s="47">
        <f t="shared" si="1"/>
        <v>0</v>
      </c>
      <c r="L82" s="48">
        <f t="shared" si="2"/>
        <v>0</v>
      </c>
      <c r="M82" s="46">
        <f t="shared" si="3"/>
        <v>0</v>
      </c>
      <c r="N82" s="46">
        <f t="shared" si="4"/>
        <v>0</v>
      </c>
      <c r="O82" s="46">
        <f t="shared" si="5"/>
        <v>0</v>
      </c>
      <c r="P82" s="47">
        <f t="shared" si="6"/>
        <v>0</v>
      </c>
    </row>
    <row r="83" spans="1:16" x14ac:dyDescent="0.2">
      <c r="A83" s="36" t="str">
        <f>IF(COUNTBLANK(B83)=1," ",COUNTA(B$15:B83))</f>
        <v xml:space="preserve"> </v>
      </c>
      <c r="B83" s="37"/>
      <c r="C83" s="45" t="s">
        <v>493</v>
      </c>
      <c r="D83" s="23"/>
      <c r="E83" s="66"/>
      <c r="F83" s="67"/>
      <c r="G83" s="64"/>
      <c r="H83" s="46">
        <f t="shared" si="0"/>
        <v>0</v>
      </c>
      <c r="I83" s="64"/>
      <c r="J83" s="64"/>
      <c r="K83" s="47">
        <f t="shared" si="1"/>
        <v>0</v>
      </c>
      <c r="L83" s="48">
        <f t="shared" si="2"/>
        <v>0</v>
      </c>
      <c r="M83" s="46">
        <f t="shared" si="3"/>
        <v>0</v>
      </c>
      <c r="N83" s="46">
        <f t="shared" si="4"/>
        <v>0</v>
      </c>
      <c r="O83" s="46">
        <f t="shared" si="5"/>
        <v>0</v>
      </c>
      <c r="P83" s="47">
        <f t="shared" si="6"/>
        <v>0</v>
      </c>
    </row>
    <row r="84" spans="1:16" x14ac:dyDescent="0.2">
      <c r="A84" s="36">
        <f>IF(COUNTBLANK(B84)=1," ",COUNTA(B$15:B84))</f>
        <v>65</v>
      </c>
      <c r="B84" s="37" t="s">
        <v>66</v>
      </c>
      <c r="C84" s="45" t="s">
        <v>494</v>
      </c>
      <c r="D84" s="23" t="s">
        <v>192</v>
      </c>
      <c r="E84" s="66">
        <v>5</v>
      </c>
      <c r="F84" s="67"/>
      <c r="G84" s="64"/>
      <c r="H84" s="46">
        <f t="shared" si="0"/>
        <v>0</v>
      </c>
      <c r="I84" s="64"/>
      <c r="J84" s="64"/>
      <c r="K84" s="47">
        <f t="shared" si="1"/>
        <v>0</v>
      </c>
      <c r="L84" s="48">
        <f t="shared" si="2"/>
        <v>0</v>
      </c>
      <c r="M84" s="46">
        <f t="shared" si="3"/>
        <v>0</v>
      </c>
      <c r="N84" s="46">
        <f t="shared" si="4"/>
        <v>0</v>
      </c>
      <c r="O84" s="46">
        <f t="shared" si="5"/>
        <v>0</v>
      </c>
      <c r="P84" s="47">
        <f t="shared" si="6"/>
        <v>0</v>
      </c>
    </row>
    <row r="85" spans="1:16" ht="33.75" x14ac:dyDescent="0.2">
      <c r="A85" s="36">
        <f>IF(COUNTBLANK(B85)=1," ",COUNTA(B$15:B85))</f>
        <v>66</v>
      </c>
      <c r="B85" s="37" t="s">
        <v>66</v>
      </c>
      <c r="C85" s="45" t="s">
        <v>807</v>
      </c>
      <c r="D85" s="23" t="s">
        <v>192</v>
      </c>
      <c r="E85" s="66">
        <v>5</v>
      </c>
      <c r="F85" s="67"/>
      <c r="G85" s="64"/>
      <c r="H85" s="46">
        <f t="shared" si="0"/>
        <v>0</v>
      </c>
      <c r="I85" s="64"/>
      <c r="J85" s="64"/>
      <c r="K85" s="47">
        <f t="shared" si="1"/>
        <v>0</v>
      </c>
      <c r="L85" s="48">
        <f t="shared" si="2"/>
        <v>0</v>
      </c>
      <c r="M85" s="46">
        <f t="shared" si="3"/>
        <v>0</v>
      </c>
      <c r="N85" s="46">
        <f t="shared" si="4"/>
        <v>0</v>
      </c>
      <c r="O85" s="46">
        <f t="shared" si="5"/>
        <v>0</v>
      </c>
      <c r="P85" s="47">
        <f t="shared" si="6"/>
        <v>0</v>
      </c>
    </row>
    <row r="86" spans="1:16" ht="33.75" x14ac:dyDescent="0.2">
      <c r="A86" s="36">
        <f>IF(COUNTBLANK(B86)=1," ",COUNTA(B$15:B86))</f>
        <v>67</v>
      </c>
      <c r="B86" s="37" t="s">
        <v>66</v>
      </c>
      <c r="C86" s="45" t="s">
        <v>809</v>
      </c>
      <c r="D86" s="23" t="s">
        <v>192</v>
      </c>
      <c r="E86" s="66">
        <v>10</v>
      </c>
      <c r="F86" s="67"/>
      <c r="G86" s="64"/>
      <c r="H86" s="46">
        <f t="shared" si="0"/>
        <v>0</v>
      </c>
      <c r="I86" s="64"/>
      <c r="J86" s="64"/>
      <c r="K86" s="47">
        <f t="shared" si="1"/>
        <v>0</v>
      </c>
      <c r="L86" s="48">
        <f t="shared" si="2"/>
        <v>0</v>
      </c>
      <c r="M86" s="46">
        <f t="shared" si="3"/>
        <v>0</v>
      </c>
      <c r="N86" s="46">
        <f t="shared" si="4"/>
        <v>0</v>
      </c>
      <c r="O86" s="46">
        <f t="shared" si="5"/>
        <v>0</v>
      </c>
      <c r="P86" s="47">
        <f t="shared" si="6"/>
        <v>0</v>
      </c>
    </row>
    <row r="87" spans="1:16" ht="33.75" x14ac:dyDescent="0.2">
      <c r="A87" s="36">
        <f>IF(COUNTBLANK(B87)=1," ",COUNTA(B$15:B87))</f>
        <v>68</v>
      </c>
      <c r="B87" s="37" t="s">
        <v>66</v>
      </c>
      <c r="C87" s="45" t="s">
        <v>808</v>
      </c>
      <c r="D87" s="23" t="s">
        <v>192</v>
      </c>
      <c r="E87" s="66">
        <v>5</v>
      </c>
      <c r="F87" s="67"/>
      <c r="G87" s="64"/>
      <c r="H87" s="46">
        <f t="shared" si="0"/>
        <v>0</v>
      </c>
      <c r="I87" s="64"/>
      <c r="J87" s="64"/>
      <c r="K87" s="47">
        <f t="shared" si="1"/>
        <v>0</v>
      </c>
      <c r="L87" s="48">
        <f t="shared" si="2"/>
        <v>0</v>
      </c>
      <c r="M87" s="46">
        <f t="shared" si="3"/>
        <v>0</v>
      </c>
      <c r="N87" s="46">
        <f t="shared" si="4"/>
        <v>0</v>
      </c>
      <c r="O87" s="46">
        <f t="shared" si="5"/>
        <v>0</v>
      </c>
      <c r="P87" s="47">
        <f t="shared" si="6"/>
        <v>0</v>
      </c>
    </row>
    <row r="88" spans="1:16" ht="22.5" x14ac:dyDescent="0.2">
      <c r="A88" s="36">
        <f>IF(COUNTBLANK(B88)=1," ",COUNTA(B$15:B88))</f>
        <v>69</v>
      </c>
      <c r="B88" s="37" t="s">
        <v>66</v>
      </c>
      <c r="C88" s="45" t="s">
        <v>737</v>
      </c>
      <c r="D88" s="23" t="s">
        <v>192</v>
      </c>
      <c r="E88" s="66">
        <v>25</v>
      </c>
      <c r="F88" s="67"/>
      <c r="G88" s="64"/>
      <c r="H88" s="46">
        <f t="shared" si="0"/>
        <v>0</v>
      </c>
      <c r="I88" s="64"/>
      <c r="J88" s="64"/>
      <c r="K88" s="47">
        <f t="shared" si="1"/>
        <v>0</v>
      </c>
      <c r="L88" s="48">
        <f t="shared" si="2"/>
        <v>0</v>
      </c>
      <c r="M88" s="46">
        <f t="shared" si="3"/>
        <v>0</v>
      </c>
      <c r="N88" s="46">
        <f t="shared" si="4"/>
        <v>0</v>
      </c>
      <c r="O88" s="46">
        <f t="shared" si="5"/>
        <v>0</v>
      </c>
      <c r="P88" s="47">
        <f t="shared" si="6"/>
        <v>0</v>
      </c>
    </row>
    <row r="89" spans="1:16" ht="22.5" x14ac:dyDescent="0.2">
      <c r="A89" s="36">
        <f>IF(COUNTBLANK(B89)=1," ",COUNTA(B$15:B89))</f>
        <v>70</v>
      </c>
      <c r="B89" s="37" t="s">
        <v>66</v>
      </c>
      <c r="C89" s="45" t="s">
        <v>738</v>
      </c>
      <c r="D89" s="23" t="s">
        <v>71</v>
      </c>
      <c r="E89" s="66">
        <v>25</v>
      </c>
      <c r="F89" s="67"/>
      <c r="G89" s="64"/>
      <c r="H89" s="46">
        <f t="shared" ref="H89:H152" si="7">ROUND(F89*G89,2)</f>
        <v>0</v>
      </c>
      <c r="I89" s="64"/>
      <c r="J89" s="64"/>
      <c r="K89" s="47">
        <f t="shared" ref="K89:K152" si="8">SUM(H89:J89)</f>
        <v>0</v>
      </c>
      <c r="L89" s="48">
        <f t="shared" ref="L89:L152" si="9">ROUND(E89*F89,2)</f>
        <v>0</v>
      </c>
      <c r="M89" s="46">
        <f t="shared" ref="M89:M152" si="10">ROUND(H89*E89,2)</f>
        <v>0</v>
      </c>
      <c r="N89" s="46">
        <f t="shared" ref="N89:N152" si="11">ROUND(I89*E89,2)</f>
        <v>0</v>
      </c>
      <c r="O89" s="46">
        <f t="shared" ref="O89:O152" si="12">ROUND(J89*E89,2)</f>
        <v>0</v>
      </c>
      <c r="P89" s="47">
        <f t="shared" ref="P89:P152" si="13">SUM(M89:O89)</f>
        <v>0</v>
      </c>
    </row>
    <row r="90" spans="1:16" ht="22.5" x14ac:dyDescent="0.2">
      <c r="A90" s="36">
        <f>IF(COUNTBLANK(B90)=1," ",COUNTA(B$15:B90))</f>
        <v>71</v>
      </c>
      <c r="B90" s="37" t="s">
        <v>66</v>
      </c>
      <c r="C90" s="45" t="s">
        <v>495</v>
      </c>
      <c r="D90" s="23" t="s">
        <v>68</v>
      </c>
      <c r="E90" s="66">
        <v>380</v>
      </c>
      <c r="F90" s="67"/>
      <c r="G90" s="64"/>
      <c r="H90" s="46">
        <f t="shared" si="7"/>
        <v>0</v>
      </c>
      <c r="I90" s="64"/>
      <c r="J90" s="64"/>
      <c r="K90" s="47">
        <f t="shared" si="8"/>
        <v>0</v>
      </c>
      <c r="L90" s="48">
        <f t="shared" si="9"/>
        <v>0</v>
      </c>
      <c r="M90" s="46">
        <f t="shared" si="10"/>
        <v>0</v>
      </c>
      <c r="N90" s="46">
        <f t="shared" si="11"/>
        <v>0</v>
      </c>
      <c r="O90" s="46">
        <f t="shared" si="12"/>
        <v>0</v>
      </c>
      <c r="P90" s="47">
        <f t="shared" si="13"/>
        <v>0</v>
      </c>
    </row>
    <row r="91" spans="1:16" x14ac:dyDescent="0.2">
      <c r="A91" s="36">
        <f>IF(COUNTBLANK(B91)=1," ",COUNTA(B$15:B91))</f>
        <v>72</v>
      </c>
      <c r="B91" s="37" t="s">
        <v>66</v>
      </c>
      <c r="C91" s="45" t="s">
        <v>496</v>
      </c>
      <c r="D91" s="23" t="s">
        <v>71</v>
      </c>
      <c r="E91" s="66">
        <v>140</v>
      </c>
      <c r="F91" s="67"/>
      <c r="G91" s="64"/>
      <c r="H91" s="46">
        <f t="shared" si="7"/>
        <v>0</v>
      </c>
      <c r="I91" s="64"/>
      <c r="J91" s="64"/>
      <c r="K91" s="47">
        <f t="shared" si="8"/>
        <v>0</v>
      </c>
      <c r="L91" s="48">
        <f t="shared" si="9"/>
        <v>0</v>
      </c>
      <c r="M91" s="46">
        <f t="shared" si="10"/>
        <v>0</v>
      </c>
      <c r="N91" s="46">
        <f t="shared" si="11"/>
        <v>0</v>
      </c>
      <c r="O91" s="46">
        <f t="shared" si="12"/>
        <v>0</v>
      </c>
      <c r="P91" s="47">
        <f t="shared" si="13"/>
        <v>0</v>
      </c>
    </row>
    <row r="92" spans="1:16" x14ac:dyDescent="0.2">
      <c r="A92" s="36">
        <f>IF(COUNTBLANK(B92)=1," ",COUNTA(B$15:B92))</f>
        <v>73</v>
      </c>
      <c r="B92" s="37" t="s">
        <v>66</v>
      </c>
      <c r="C92" s="45" t="s">
        <v>497</v>
      </c>
      <c r="D92" s="23" t="s">
        <v>71</v>
      </c>
      <c r="E92" s="66">
        <v>40</v>
      </c>
      <c r="F92" s="67"/>
      <c r="G92" s="64"/>
      <c r="H92" s="46">
        <f t="shared" si="7"/>
        <v>0</v>
      </c>
      <c r="I92" s="64"/>
      <c r="J92" s="64"/>
      <c r="K92" s="47">
        <f t="shared" si="8"/>
        <v>0</v>
      </c>
      <c r="L92" s="48">
        <f t="shared" si="9"/>
        <v>0</v>
      </c>
      <c r="M92" s="46">
        <f t="shared" si="10"/>
        <v>0</v>
      </c>
      <c r="N92" s="46">
        <f t="shared" si="11"/>
        <v>0</v>
      </c>
      <c r="O92" s="46">
        <f t="shared" si="12"/>
        <v>0</v>
      </c>
      <c r="P92" s="47">
        <f t="shared" si="13"/>
        <v>0</v>
      </c>
    </row>
    <row r="93" spans="1:16" ht="22.5" x14ac:dyDescent="0.2">
      <c r="A93" s="36">
        <f>IF(COUNTBLANK(B93)=1," ",COUNTA(B$15:B93))</f>
        <v>74</v>
      </c>
      <c r="B93" s="37" t="s">
        <v>66</v>
      </c>
      <c r="C93" s="45" t="s">
        <v>498</v>
      </c>
      <c r="D93" s="23" t="s">
        <v>71</v>
      </c>
      <c r="E93" s="66">
        <v>10</v>
      </c>
      <c r="F93" s="67"/>
      <c r="G93" s="64"/>
      <c r="H93" s="46">
        <f t="shared" si="7"/>
        <v>0</v>
      </c>
      <c r="I93" s="64"/>
      <c r="J93" s="64"/>
      <c r="K93" s="47">
        <f t="shared" si="8"/>
        <v>0</v>
      </c>
      <c r="L93" s="48">
        <f t="shared" si="9"/>
        <v>0</v>
      </c>
      <c r="M93" s="46">
        <f t="shared" si="10"/>
        <v>0</v>
      </c>
      <c r="N93" s="46">
        <f t="shared" si="11"/>
        <v>0</v>
      </c>
      <c r="O93" s="46">
        <f t="shared" si="12"/>
        <v>0</v>
      </c>
      <c r="P93" s="47">
        <f t="shared" si="13"/>
        <v>0</v>
      </c>
    </row>
    <row r="94" spans="1:16" x14ac:dyDescent="0.2">
      <c r="A94" s="36">
        <f>IF(COUNTBLANK(B94)=1," ",COUNTA(B$15:B94))</f>
        <v>75</v>
      </c>
      <c r="B94" s="37" t="s">
        <v>66</v>
      </c>
      <c r="C94" s="45" t="s">
        <v>499</v>
      </c>
      <c r="D94" s="23" t="s">
        <v>71</v>
      </c>
      <c r="E94" s="66">
        <v>10</v>
      </c>
      <c r="F94" s="67"/>
      <c r="G94" s="64"/>
      <c r="H94" s="46">
        <f t="shared" si="7"/>
        <v>0</v>
      </c>
      <c r="I94" s="64"/>
      <c r="J94" s="64"/>
      <c r="K94" s="47">
        <f t="shared" si="8"/>
        <v>0</v>
      </c>
      <c r="L94" s="48">
        <f t="shared" si="9"/>
        <v>0</v>
      </c>
      <c r="M94" s="46">
        <f t="shared" si="10"/>
        <v>0</v>
      </c>
      <c r="N94" s="46">
        <f t="shared" si="11"/>
        <v>0</v>
      </c>
      <c r="O94" s="46">
        <f t="shared" si="12"/>
        <v>0</v>
      </c>
      <c r="P94" s="47">
        <f t="shared" si="13"/>
        <v>0</v>
      </c>
    </row>
    <row r="95" spans="1:16" x14ac:dyDescent="0.2">
      <c r="A95" s="36">
        <f>IF(COUNTBLANK(B95)=1," ",COUNTA(B$15:B95))</f>
        <v>76</v>
      </c>
      <c r="B95" s="37" t="s">
        <v>66</v>
      </c>
      <c r="C95" s="45" t="s">
        <v>500</v>
      </c>
      <c r="D95" s="23" t="s">
        <v>71</v>
      </c>
      <c r="E95" s="66">
        <v>10</v>
      </c>
      <c r="F95" s="67"/>
      <c r="G95" s="64"/>
      <c r="H95" s="46">
        <f t="shared" si="7"/>
        <v>0</v>
      </c>
      <c r="I95" s="64"/>
      <c r="J95" s="64"/>
      <c r="K95" s="47">
        <f t="shared" si="8"/>
        <v>0</v>
      </c>
      <c r="L95" s="48">
        <f t="shared" si="9"/>
        <v>0</v>
      </c>
      <c r="M95" s="46">
        <f t="shared" si="10"/>
        <v>0</v>
      </c>
      <c r="N95" s="46">
        <f t="shared" si="11"/>
        <v>0</v>
      </c>
      <c r="O95" s="46">
        <f t="shared" si="12"/>
        <v>0</v>
      </c>
      <c r="P95" s="47">
        <f t="shared" si="13"/>
        <v>0</v>
      </c>
    </row>
    <row r="96" spans="1:16" ht="33.75" x14ac:dyDescent="0.2">
      <c r="A96" s="36">
        <f>IF(COUNTBLANK(B96)=1," ",COUNTA(B$15:B96))</f>
        <v>77</v>
      </c>
      <c r="B96" s="37" t="s">
        <v>66</v>
      </c>
      <c r="C96" s="45" t="s">
        <v>501</v>
      </c>
      <c r="D96" s="23" t="s">
        <v>71</v>
      </c>
      <c r="E96" s="66">
        <v>60</v>
      </c>
      <c r="F96" s="67"/>
      <c r="G96" s="64"/>
      <c r="H96" s="46">
        <f t="shared" si="7"/>
        <v>0</v>
      </c>
      <c r="I96" s="64"/>
      <c r="J96" s="64"/>
      <c r="K96" s="47">
        <f t="shared" si="8"/>
        <v>0</v>
      </c>
      <c r="L96" s="48">
        <f t="shared" si="9"/>
        <v>0</v>
      </c>
      <c r="M96" s="46">
        <f t="shared" si="10"/>
        <v>0</v>
      </c>
      <c r="N96" s="46">
        <f t="shared" si="11"/>
        <v>0</v>
      </c>
      <c r="O96" s="46">
        <f t="shared" si="12"/>
        <v>0</v>
      </c>
      <c r="P96" s="47">
        <f t="shared" si="13"/>
        <v>0</v>
      </c>
    </row>
    <row r="97" spans="1:16" ht="22.5" x14ac:dyDescent="0.2">
      <c r="A97" s="36">
        <f>IF(COUNTBLANK(B97)=1," ",COUNTA(B$15:B97))</f>
        <v>78</v>
      </c>
      <c r="B97" s="37" t="s">
        <v>66</v>
      </c>
      <c r="C97" s="45" t="s">
        <v>479</v>
      </c>
      <c r="D97" s="23" t="s">
        <v>88</v>
      </c>
      <c r="E97" s="66">
        <v>2.5</v>
      </c>
      <c r="F97" s="67"/>
      <c r="G97" s="64"/>
      <c r="H97" s="46">
        <f t="shared" si="7"/>
        <v>0</v>
      </c>
      <c r="I97" s="64"/>
      <c r="J97" s="64"/>
      <c r="K97" s="47">
        <f t="shared" si="8"/>
        <v>0</v>
      </c>
      <c r="L97" s="48">
        <f t="shared" si="9"/>
        <v>0</v>
      </c>
      <c r="M97" s="46">
        <f t="shared" si="10"/>
        <v>0</v>
      </c>
      <c r="N97" s="46">
        <f t="shared" si="11"/>
        <v>0</v>
      </c>
      <c r="O97" s="46">
        <f t="shared" si="12"/>
        <v>0</v>
      </c>
      <c r="P97" s="47">
        <f t="shared" si="13"/>
        <v>0</v>
      </c>
    </row>
    <row r="98" spans="1:16" ht="22.5" x14ac:dyDescent="0.2">
      <c r="A98" s="36">
        <f>IF(COUNTBLANK(B98)=1," ",COUNTA(B$15:B98))</f>
        <v>79</v>
      </c>
      <c r="B98" s="37" t="s">
        <v>66</v>
      </c>
      <c r="C98" s="45" t="s">
        <v>480</v>
      </c>
      <c r="D98" s="23" t="s">
        <v>192</v>
      </c>
      <c r="E98" s="66">
        <v>5</v>
      </c>
      <c r="F98" s="67"/>
      <c r="G98" s="64"/>
      <c r="H98" s="46">
        <f t="shared" si="7"/>
        <v>0</v>
      </c>
      <c r="I98" s="64"/>
      <c r="J98" s="64"/>
      <c r="K98" s="47">
        <f t="shared" si="8"/>
        <v>0</v>
      </c>
      <c r="L98" s="48">
        <f t="shared" si="9"/>
        <v>0</v>
      </c>
      <c r="M98" s="46">
        <f t="shared" si="10"/>
        <v>0</v>
      </c>
      <c r="N98" s="46">
        <f t="shared" si="11"/>
        <v>0</v>
      </c>
      <c r="O98" s="46">
        <f t="shared" si="12"/>
        <v>0</v>
      </c>
      <c r="P98" s="47">
        <f t="shared" si="13"/>
        <v>0</v>
      </c>
    </row>
    <row r="99" spans="1:16" x14ac:dyDescent="0.2">
      <c r="A99" s="36">
        <f>IF(COUNTBLANK(B99)=1," ",COUNTA(B$15:B99))</f>
        <v>80</v>
      </c>
      <c r="B99" s="37" t="s">
        <v>66</v>
      </c>
      <c r="C99" s="45" t="s">
        <v>502</v>
      </c>
      <c r="D99" s="23" t="s">
        <v>192</v>
      </c>
      <c r="E99" s="66">
        <v>5</v>
      </c>
      <c r="F99" s="67"/>
      <c r="G99" s="64"/>
      <c r="H99" s="46">
        <f t="shared" si="7"/>
        <v>0</v>
      </c>
      <c r="I99" s="64"/>
      <c r="J99" s="64"/>
      <c r="K99" s="47">
        <f t="shared" si="8"/>
        <v>0</v>
      </c>
      <c r="L99" s="48">
        <f t="shared" si="9"/>
        <v>0</v>
      </c>
      <c r="M99" s="46">
        <f t="shared" si="10"/>
        <v>0</v>
      </c>
      <c r="N99" s="46">
        <f t="shared" si="11"/>
        <v>0</v>
      </c>
      <c r="O99" s="46">
        <f t="shared" si="12"/>
        <v>0</v>
      </c>
      <c r="P99" s="47">
        <f t="shared" si="13"/>
        <v>0</v>
      </c>
    </row>
    <row r="100" spans="1:16" ht="22.5" x14ac:dyDescent="0.2">
      <c r="A100" s="36">
        <f>IF(COUNTBLANK(B100)=1," ",COUNTA(B$15:B100))</f>
        <v>81</v>
      </c>
      <c r="B100" s="37" t="s">
        <v>66</v>
      </c>
      <c r="C100" s="45" t="s">
        <v>491</v>
      </c>
      <c r="D100" s="23" t="s">
        <v>192</v>
      </c>
      <c r="E100" s="66">
        <v>5</v>
      </c>
      <c r="F100" s="67"/>
      <c r="G100" s="64"/>
      <c r="H100" s="46">
        <f t="shared" si="7"/>
        <v>0</v>
      </c>
      <c r="I100" s="64"/>
      <c r="J100" s="64"/>
      <c r="K100" s="47">
        <f t="shared" si="8"/>
        <v>0</v>
      </c>
      <c r="L100" s="48">
        <f t="shared" si="9"/>
        <v>0</v>
      </c>
      <c r="M100" s="46">
        <f t="shared" si="10"/>
        <v>0</v>
      </c>
      <c r="N100" s="46">
        <f t="shared" si="11"/>
        <v>0</v>
      </c>
      <c r="O100" s="46">
        <f t="shared" si="12"/>
        <v>0</v>
      </c>
      <c r="P100" s="47">
        <f t="shared" si="13"/>
        <v>0</v>
      </c>
    </row>
    <row r="101" spans="1:16" x14ac:dyDescent="0.2">
      <c r="A101" s="36" t="str">
        <f>IF(COUNTBLANK(B101)=1," ",COUNTA(B$15:B101))</f>
        <v xml:space="preserve"> </v>
      </c>
      <c r="B101" s="37"/>
      <c r="C101" s="45" t="s">
        <v>503</v>
      </c>
      <c r="D101" s="23"/>
      <c r="E101" s="66"/>
      <c r="F101" s="67"/>
      <c r="G101" s="64"/>
      <c r="H101" s="46">
        <f t="shared" si="7"/>
        <v>0</v>
      </c>
      <c r="I101" s="64"/>
      <c r="J101" s="64"/>
      <c r="K101" s="47">
        <f t="shared" si="8"/>
        <v>0</v>
      </c>
      <c r="L101" s="48">
        <f t="shared" si="9"/>
        <v>0</v>
      </c>
      <c r="M101" s="46">
        <f t="shared" si="10"/>
        <v>0</v>
      </c>
      <c r="N101" s="46">
        <f t="shared" si="11"/>
        <v>0</v>
      </c>
      <c r="O101" s="46">
        <f t="shared" si="12"/>
        <v>0</v>
      </c>
      <c r="P101" s="47">
        <f t="shared" si="13"/>
        <v>0</v>
      </c>
    </row>
    <row r="102" spans="1:16" x14ac:dyDescent="0.2">
      <c r="A102" s="36" t="str">
        <f>IF(COUNTBLANK(B102)=1," ",COUNTA(B$15:B102))</f>
        <v xml:space="preserve"> </v>
      </c>
      <c r="B102" s="37"/>
      <c r="C102" s="45" t="s">
        <v>493</v>
      </c>
      <c r="D102" s="23"/>
      <c r="E102" s="66"/>
      <c r="F102" s="67"/>
      <c r="G102" s="64"/>
      <c r="H102" s="46">
        <f t="shared" si="7"/>
        <v>0</v>
      </c>
      <c r="I102" s="64"/>
      <c r="J102" s="64"/>
      <c r="K102" s="47">
        <f t="shared" si="8"/>
        <v>0</v>
      </c>
      <c r="L102" s="48">
        <f t="shared" si="9"/>
        <v>0</v>
      </c>
      <c r="M102" s="46">
        <f t="shared" si="10"/>
        <v>0</v>
      </c>
      <c r="N102" s="46">
        <f t="shared" si="11"/>
        <v>0</v>
      </c>
      <c r="O102" s="46">
        <f t="shared" si="12"/>
        <v>0</v>
      </c>
      <c r="P102" s="47">
        <f t="shared" si="13"/>
        <v>0</v>
      </c>
    </row>
    <row r="103" spans="1:16" x14ac:dyDescent="0.2">
      <c r="A103" s="36">
        <f>IF(COUNTBLANK(B103)=1," ",COUNTA(B$15:B103))</f>
        <v>82</v>
      </c>
      <c r="B103" s="37" t="s">
        <v>66</v>
      </c>
      <c r="C103" s="45" t="s">
        <v>494</v>
      </c>
      <c r="D103" s="23" t="s">
        <v>192</v>
      </c>
      <c r="E103" s="66">
        <v>5</v>
      </c>
      <c r="F103" s="67"/>
      <c r="G103" s="64"/>
      <c r="H103" s="46">
        <f t="shared" si="7"/>
        <v>0</v>
      </c>
      <c r="I103" s="64"/>
      <c r="J103" s="64"/>
      <c r="K103" s="47">
        <f t="shared" si="8"/>
        <v>0</v>
      </c>
      <c r="L103" s="48">
        <f t="shared" si="9"/>
        <v>0</v>
      </c>
      <c r="M103" s="46">
        <f t="shared" si="10"/>
        <v>0</v>
      </c>
      <c r="N103" s="46">
        <f t="shared" si="11"/>
        <v>0</v>
      </c>
      <c r="O103" s="46">
        <f t="shared" si="12"/>
        <v>0</v>
      </c>
      <c r="P103" s="47">
        <f t="shared" si="13"/>
        <v>0</v>
      </c>
    </row>
    <row r="104" spans="1:16" ht="33.75" x14ac:dyDescent="0.2">
      <c r="A104" s="36">
        <f>IF(COUNTBLANK(B104)=1," ",COUNTA(B$15:B104))</f>
        <v>83</v>
      </c>
      <c r="B104" s="37" t="s">
        <v>66</v>
      </c>
      <c r="C104" s="45" t="s">
        <v>810</v>
      </c>
      <c r="D104" s="23" t="s">
        <v>192</v>
      </c>
      <c r="E104" s="66">
        <v>5</v>
      </c>
      <c r="F104" s="67"/>
      <c r="G104" s="64"/>
      <c r="H104" s="46">
        <f t="shared" si="7"/>
        <v>0</v>
      </c>
      <c r="I104" s="64"/>
      <c r="J104" s="64"/>
      <c r="K104" s="47">
        <f t="shared" si="8"/>
        <v>0</v>
      </c>
      <c r="L104" s="48">
        <f t="shared" si="9"/>
        <v>0</v>
      </c>
      <c r="M104" s="46">
        <f t="shared" si="10"/>
        <v>0</v>
      </c>
      <c r="N104" s="46">
        <f t="shared" si="11"/>
        <v>0</v>
      </c>
      <c r="O104" s="46">
        <f t="shared" si="12"/>
        <v>0</v>
      </c>
      <c r="P104" s="47">
        <f t="shared" si="13"/>
        <v>0</v>
      </c>
    </row>
    <row r="105" spans="1:16" ht="33.75" x14ac:dyDescent="0.2">
      <c r="A105" s="36">
        <f>IF(COUNTBLANK(B105)=1," ",COUNTA(B$15:B105))</f>
        <v>84</v>
      </c>
      <c r="B105" s="37" t="s">
        <v>66</v>
      </c>
      <c r="C105" s="45" t="s">
        <v>809</v>
      </c>
      <c r="D105" s="23" t="s">
        <v>192</v>
      </c>
      <c r="E105" s="66">
        <v>10</v>
      </c>
      <c r="F105" s="67"/>
      <c r="G105" s="64"/>
      <c r="H105" s="46">
        <f t="shared" si="7"/>
        <v>0</v>
      </c>
      <c r="I105" s="64"/>
      <c r="J105" s="64"/>
      <c r="K105" s="47">
        <f t="shared" si="8"/>
        <v>0</v>
      </c>
      <c r="L105" s="48">
        <f t="shared" si="9"/>
        <v>0</v>
      </c>
      <c r="M105" s="46">
        <f t="shared" si="10"/>
        <v>0</v>
      </c>
      <c r="N105" s="46">
        <f t="shared" si="11"/>
        <v>0</v>
      </c>
      <c r="O105" s="46">
        <f t="shared" si="12"/>
        <v>0</v>
      </c>
      <c r="P105" s="47">
        <f t="shared" si="13"/>
        <v>0</v>
      </c>
    </row>
    <row r="106" spans="1:16" ht="33.75" x14ac:dyDescent="0.2">
      <c r="A106" s="36">
        <f>IF(COUNTBLANK(B106)=1," ",COUNTA(B$15:B106))</f>
        <v>85</v>
      </c>
      <c r="B106" s="37" t="s">
        <v>66</v>
      </c>
      <c r="C106" s="45" t="s">
        <v>807</v>
      </c>
      <c r="D106" s="23" t="s">
        <v>192</v>
      </c>
      <c r="E106" s="66">
        <v>5</v>
      </c>
      <c r="F106" s="67"/>
      <c r="G106" s="64"/>
      <c r="H106" s="46">
        <f t="shared" si="7"/>
        <v>0</v>
      </c>
      <c r="I106" s="64"/>
      <c r="J106" s="64"/>
      <c r="K106" s="47">
        <f t="shared" si="8"/>
        <v>0</v>
      </c>
      <c r="L106" s="48">
        <f t="shared" si="9"/>
        <v>0</v>
      </c>
      <c r="M106" s="46">
        <f t="shared" si="10"/>
        <v>0</v>
      </c>
      <c r="N106" s="46">
        <f t="shared" si="11"/>
        <v>0</v>
      </c>
      <c r="O106" s="46">
        <f t="shared" si="12"/>
        <v>0</v>
      </c>
      <c r="P106" s="47">
        <f t="shared" si="13"/>
        <v>0</v>
      </c>
    </row>
    <row r="107" spans="1:16" ht="22.5" x14ac:dyDescent="0.2">
      <c r="A107" s="36">
        <f>IF(COUNTBLANK(B107)=1," ",COUNTA(B$15:B107))</f>
        <v>86</v>
      </c>
      <c r="B107" s="37" t="s">
        <v>66</v>
      </c>
      <c r="C107" s="45" t="s">
        <v>737</v>
      </c>
      <c r="D107" s="23" t="s">
        <v>192</v>
      </c>
      <c r="E107" s="66">
        <v>25</v>
      </c>
      <c r="F107" s="67"/>
      <c r="G107" s="64"/>
      <c r="H107" s="46">
        <f t="shared" si="7"/>
        <v>0</v>
      </c>
      <c r="I107" s="64"/>
      <c r="J107" s="64"/>
      <c r="K107" s="47">
        <f t="shared" si="8"/>
        <v>0</v>
      </c>
      <c r="L107" s="48">
        <f t="shared" si="9"/>
        <v>0</v>
      </c>
      <c r="M107" s="46">
        <f t="shared" si="10"/>
        <v>0</v>
      </c>
      <c r="N107" s="46">
        <f t="shared" si="11"/>
        <v>0</v>
      </c>
      <c r="O107" s="46">
        <f t="shared" si="12"/>
        <v>0</v>
      </c>
      <c r="P107" s="47">
        <f t="shared" si="13"/>
        <v>0</v>
      </c>
    </row>
    <row r="108" spans="1:16" ht="22.5" x14ac:dyDescent="0.2">
      <c r="A108" s="36">
        <f>IF(COUNTBLANK(B108)=1," ",COUNTA(B$15:B108))</f>
        <v>87</v>
      </c>
      <c r="B108" s="37" t="s">
        <v>66</v>
      </c>
      <c r="C108" s="45" t="s">
        <v>738</v>
      </c>
      <c r="D108" s="23" t="s">
        <v>71</v>
      </c>
      <c r="E108" s="66">
        <v>25</v>
      </c>
      <c r="F108" s="67"/>
      <c r="G108" s="64"/>
      <c r="H108" s="46">
        <f t="shared" si="7"/>
        <v>0</v>
      </c>
      <c r="I108" s="64"/>
      <c r="J108" s="64"/>
      <c r="K108" s="47">
        <f t="shared" si="8"/>
        <v>0</v>
      </c>
      <c r="L108" s="48">
        <f t="shared" si="9"/>
        <v>0</v>
      </c>
      <c r="M108" s="46">
        <f t="shared" si="10"/>
        <v>0</v>
      </c>
      <c r="N108" s="46">
        <f t="shared" si="11"/>
        <v>0</v>
      </c>
      <c r="O108" s="46">
        <f t="shared" si="12"/>
        <v>0</v>
      </c>
      <c r="P108" s="47">
        <f t="shared" si="13"/>
        <v>0</v>
      </c>
    </row>
    <row r="109" spans="1:16" ht="22.5" x14ac:dyDescent="0.2">
      <c r="A109" s="36">
        <f>IF(COUNTBLANK(B109)=1," ",COUNTA(B$15:B109))</f>
        <v>88</v>
      </c>
      <c r="B109" s="37" t="s">
        <v>66</v>
      </c>
      <c r="C109" s="45" t="s">
        <v>495</v>
      </c>
      <c r="D109" s="23" t="s">
        <v>68</v>
      </c>
      <c r="E109" s="66">
        <v>380</v>
      </c>
      <c r="F109" s="67"/>
      <c r="G109" s="64"/>
      <c r="H109" s="46">
        <f t="shared" si="7"/>
        <v>0</v>
      </c>
      <c r="I109" s="64"/>
      <c r="J109" s="64"/>
      <c r="K109" s="47">
        <f t="shared" si="8"/>
        <v>0</v>
      </c>
      <c r="L109" s="48">
        <f t="shared" si="9"/>
        <v>0</v>
      </c>
      <c r="M109" s="46">
        <f t="shared" si="10"/>
        <v>0</v>
      </c>
      <c r="N109" s="46">
        <f t="shared" si="11"/>
        <v>0</v>
      </c>
      <c r="O109" s="46">
        <f t="shared" si="12"/>
        <v>0</v>
      </c>
      <c r="P109" s="47">
        <f t="shared" si="13"/>
        <v>0</v>
      </c>
    </row>
    <row r="110" spans="1:16" x14ac:dyDescent="0.2">
      <c r="A110" s="36">
        <f>IF(COUNTBLANK(B110)=1," ",COUNTA(B$15:B110))</f>
        <v>89</v>
      </c>
      <c r="B110" s="37" t="s">
        <v>66</v>
      </c>
      <c r="C110" s="45" t="s">
        <v>496</v>
      </c>
      <c r="D110" s="23" t="s">
        <v>71</v>
      </c>
      <c r="E110" s="66">
        <v>140</v>
      </c>
      <c r="F110" s="67"/>
      <c r="G110" s="64"/>
      <c r="H110" s="46">
        <f t="shared" si="7"/>
        <v>0</v>
      </c>
      <c r="I110" s="64"/>
      <c r="J110" s="64"/>
      <c r="K110" s="47">
        <f t="shared" si="8"/>
        <v>0</v>
      </c>
      <c r="L110" s="48">
        <f t="shared" si="9"/>
        <v>0</v>
      </c>
      <c r="M110" s="46">
        <f t="shared" si="10"/>
        <v>0</v>
      </c>
      <c r="N110" s="46">
        <f t="shared" si="11"/>
        <v>0</v>
      </c>
      <c r="O110" s="46">
        <f t="shared" si="12"/>
        <v>0</v>
      </c>
      <c r="P110" s="47">
        <f t="shared" si="13"/>
        <v>0</v>
      </c>
    </row>
    <row r="111" spans="1:16" x14ac:dyDescent="0.2">
      <c r="A111" s="36">
        <f>IF(COUNTBLANK(B111)=1," ",COUNTA(B$15:B111))</f>
        <v>90</v>
      </c>
      <c r="B111" s="37" t="s">
        <v>66</v>
      </c>
      <c r="C111" s="45" t="s">
        <v>497</v>
      </c>
      <c r="D111" s="23" t="s">
        <v>71</v>
      </c>
      <c r="E111" s="66">
        <v>40</v>
      </c>
      <c r="F111" s="67"/>
      <c r="G111" s="64"/>
      <c r="H111" s="46">
        <f t="shared" si="7"/>
        <v>0</v>
      </c>
      <c r="I111" s="64"/>
      <c r="J111" s="64"/>
      <c r="K111" s="47">
        <f t="shared" si="8"/>
        <v>0</v>
      </c>
      <c r="L111" s="48">
        <f t="shared" si="9"/>
        <v>0</v>
      </c>
      <c r="M111" s="46">
        <f t="shared" si="10"/>
        <v>0</v>
      </c>
      <c r="N111" s="46">
        <f t="shared" si="11"/>
        <v>0</v>
      </c>
      <c r="O111" s="46">
        <f t="shared" si="12"/>
        <v>0</v>
      </c>
      <c r="P111" s="47">
        <f t="shared" si="13"/>
        <v>0</v>
      </c>
    </row>
    <row r="112" spans="1:16" ht="22.5" x14ac:dyDescent="0.2">
      <c r="A112" s="36">
        <f>IF(COUNTBLANK(B112)=1," ",COUNTA(B$15:B112))</f>
        <v>91</v>
      </c>
      <c r="B112" s="37" t="s">
        <v>66</v>
      </c>
      <c r="C112" s="45" t="s">
        <v>498</v>
      </c>
      <c r="D112" s="23" t="s">
        <v>71</v>
      </c>
      <c r="E112" s="66">
        <v>10</v>
      </c>
      <c r="F112" s="67"/>
      <c r="G112" s="64"/>
      <c r="H112" s="46">
        <f t="shared" si="7"/>
        <v>0</v>
      </c>
      <c r="I112" s="64"/>
      <c r="J112" s="64"/>
      <c r="K112" s="47">
        <f t="shared" si="8"/>
        <v>0</v>
      </c>
      <c r="L112" s="48">
        <f t="shared" si="9"/>
        <v>0</v>
      </c>
      <c r="M112" s="46">
        <f t="shared" si="10"/>
        <v>0</v>
      </c>
      <c r="N112" s="46">
        <f t="shared" si="11"/>
        <v>0</v>
      </c>
      <c r="O112" s="46">
        <f t="shared" si="12"/>
        <v>0</v>
      </c>
      <c r="P112" s="47">
        <f t="shared" si="13"/>
        <v>0</v>
      </c>
    </row>
    <row r="113" spans="1:16" x14ac:dyDescent="0.2">
      <c r="A113" s="36">
        <f>IF(COUNTBLANK(B113)=1," ",COUNTA(B$15:B113))</f>
        <v>92</v>
      </c>
      <c r="B113" s="37" t="s">
        <v>66</v>
      </c>
      <c r="C113" s="45" t="s">
        <v>499</v>
      </c>
      <c r="D113" s="23" t="s">
        <v>71</v>
      </c>
      <c r="E113" s="66">
        <v>10</v>
      </c>
      <c r="F113" s="67"/>
      <c r="G113" s="64"/>
      <c r="H113" s="46">
        <f t="shared" si="7"/>
        <v>0</v>
      </c>
      <c r="I113" s="64"/>
      <c r="J113" s="64"/>
      <c r="K113" s="47">
        <f t="shared" si="8"/>
        <v>0</v>
      </c>
      <c r="L113" s="48">
        <f t="shared" si="9"/>
        <v>0</v>
      </c>
      <c r="M113" s="46">
        <f t="shared" si="10"/>
        <v>0</v>
      </c>
      <c r="N113" s="46">
        <f t="shared" si="11"/>
        <v>0</v>
      </c>
      <c r="O113" s="46">
        <f t="shared" si="12"/>
        <v>0</v>
      </c>
      <c r="P113" s="47">
        <f t="shared" si="13"/>
        <v>0</v>
      </c>
    </row>
    <row r="114" spans="1:16" x14ac:dyDescent="0.2">
      <c r="A114" s="36">
        <f>IF(COUNTBLANK(B114)=1," ",COUNTA(B$15:B114))</f>
        <v>93</v>
      </c>
      <c r="B114" s="37" t="s">
        <v>66</v>
      </c>
      <c r="C114" s="45" t="s">
        <v>500</v>
      </c>
      <c r="D114" s="23" t="s">
        <v>71</v>
      </c>
      <c r="E114" s="66">
        <v>10</v>
      </c>
      <c r="F114" s="67"/>
      <c r="G114" s="64"/>
      <c r="H114" s="46">
        <f t="shared" si="7"/>
        <v>0</v>
      </c>
      <c r="I114" s="64"/>
      <c r="J114" s="64"/>
      <c r="K114" s="47">
        <f t="shared" si="8"/>
        <v>0</v>
      </c>
      <c r="L114" s="48">
        <f t="shared" si="9"/>
        <v>0</v>
      </c>
      <c r="M114" s="46">
        <f t="shared" si="10"/>
        <v>0</v>
      </c>
      <c r="N114" s="46">
        <f t="shared" si="11"/>
        <v>0</v>
      </c>
      <c r="O114" s="46">
        <f t="shared" si="12"/>
        <v>0</v>
      </c>
      <c r="P114" s="47">
        <f t="shared" si="13"/>
        <v>0</v>
      </c>
    </row>
    <row r="115" spans="1:16" ht="33.75" x14ac:dyDescent="0.2">
      <c r="A115" s="36">
        <f>IF(COUNTBLANK(B115)=1," ",COUNTA(B$15:B115))</f>
        <v>94</v>
      </c>
      <c r="B115" s="37" t="s">
        <v>66</v>
      </c>
      <c r="C115" s="45" t="s">
        <v>501</v>
      </c>
      <c r="D115" s="23" t="s">
        <v>71</v>
      </c>
      <c r="E115" s="66">
        <v>60</v>
      </c>
      <c r="F115" s="67"/>
      <c r="G115" s="64"/>
      <c r="H115" s="46">
        <f t="shared" si="7"/>
        <v>0</v>
      </c>
      <c r="I115" s="64"/>
      <c r="J115" s="64"/>
      <c r="K115" s="47">
        <f t="shared" si="8"/>
        <v>0</v>
      </c>
      <c r="L115" s="48">
        <f t="shared" si="9"/>
        <v>0</v>
      </c>
      <c r="M115" s="46">
        <f t="shared" si="10"/>
        <v>0</v>
      </c>
      <c r="N115" s="46">
        <f t="shared" si="11"/>
        <v>0</v>
      </c>
      <c r="O115" s="46">
        <f t="shared" si="12"/>
        <v>0</v>
      </c>
      <c r="P115" s="47">
        <f t="shared" si="13"/>
        <v>0</v>
      </c>
    </row>
    <row r="116" spans="1:16" ht="22.5" x14ac:dyDescent="0.2">
      <c r="A116" s="36">
        <f>IF(COUNTBLANK(B116)=1," ",COUNTA(B$15:B116))</f>
        <v>95</v>
      </c>
      <c r="B116" s="37" t="s">
        <v>66</v>
      </c>
      <c r="C116" s="45" t="s">
        <v>479</v>
      </c>
      <c r="D116" s="23" t="s">
        <v>88</v>
      </c>
      <c r="E116" s="66">
        <v>2.5</v>
      </c>
      <c r="F116" s="67"/>
      <c r="G116" s="64"/>
      <c r="H116" s="46">
        <f t="shared" si="7"/>
        <v>0</v>
      </c>
      <c r="I116" s="64"/>
      <c r="J116" s="64"/>
      <c r="K116" s="47">
        <f t="shared" si="8"/>
        <v>0</v>
      </c>
      <c r="L116" s="48">
        <f t="shared" si="9"/>
        <v>0</v>
      </c>
      <c r="M116" s="46">
        <f t="shared" si="10"/>
        <v>0</v>
      </c>
      <c r="N116" s="46">
        <f t="shared" si="11"/>
        <v>0</v>
      </c>
      <c r="O116" s="46">
        <f t="shared" si="12"/>
        <v>0</v>
      </c>
      <c r="P116" s="47">
        <f t="shared" si="13"/>
        <v>0</v>
      </c>
    </row>
    <row r="117" spans="1:16" ht="22.5" x14ac:dyDescent="0.2">
      <c r="A117" s="36">
        <f>IF(COUNTBLANK(B117)=1," ",COUNTA(B$15:B117))</f>
        <v>96</v>
      </c>
      <c r="B117" s="37" t="s">
        <v>66</v>
      </c>
      <c r="C117" s="45" t="s">
        <v>480</v>
      </c>
      <c r="D117" s="23" t="s">
        <v>192</v>
      </c>
      <c r="E117" s="66">
        <v>5</v>
      </c>
      <c r="F117" s="67"/>
      <c r="G117" s="64"/>
      <c r="H117" s="46">
        <f t="shared" si="7"/>
        <v>0</v>
      </c>
      <c r="I117" s="64"/>
      <c r="J117" s="64"/>
      <c r="K117" s="47">
        <f t="shared" si="8"/>
        <v>0</v>
      </c>
      <c r="L117" s="48">
        <f t="shared" si="9"/>
        <v>0</v>
      </c>
      <c r="M117" s="46">
        <f t="shared" si="10"/>
        <v>0</v>
      </c>
      <c r="N117" s="46">
        <f t="shared" si="11"/>
        <v>0</v>
      </c>
      <c r="O117" s="46">
        <f t="shared" si="12"/>
        <v>0</v>
      </c>
      <c r="P117" s="47">
        <f t="shared" si="13"/>
        <v>0</v>
      </c>
    </row>
    <row r="118" spans="1:16" x14ac:dyDescent="0.2">
      <c r="A118" s="36">
        <f>IF(COUNTBLANK(B118)=1," ",COUNTA(B$15:B118))</f>
        <v>97</v>
      </c>
      <c r="B118" s="37" t="s">
        <v>66</v>
      </c>
      <c r="C118" s="45" t="s">
        <v>502</v>
      </c>
      <c r="D118" s="23" t="s">
        <v>192</v>
      </c>
      <c r="E118" s="66">
        <v>5</v>
      </c>
      <c r="F118" s="67"/>
      <c r="G118" s="64"/>
      <c r="H118" s="46">
        <f t="shared" si="7"/>
        <v>0</v>
      </c>
      <c r="I118" s="64"/>
      <c r="J118" s="64"/>
      <c r="K118" s="47">
        <f t="shared" si="8"/>
        <v>0</v>
      </c>
      <c r="L118" s="48">
        <f t="shared" si="9"/>
        <v>0</v>
      </c>
      <c r="M118" s="46">
        <f t="shared" si="10"/>
        <v>0</v>
      </c>
      <c r="N118" s="46">
        <f t="shared" si="11"/>
        <v>0</v>
      </c>
      <c r="O118" s="46">
        <f t="shared" si="12"/>
        <v>0</v>
      </c>
      <c r="P118" s="47">
        <f t="shared" si="13"/>
        <v>0</v>
      </c>
    </row>
    <row r="119" spans="1:16" ht="22.5" x14ac:dyDescent="0.2">
      <c r="A119" s="36">
        <f>IF(COUNTBLANK(B119)=1," ",COUNTA(B$15:B119))</f>
        <v>98</v>
      </c>
      <c r="B119" s="37" t="s">
        <v>66</v>
      </c>
      <c r="C119" s="45" t="s">
        <v>491</v>
      </c>
      <c r="D119" s="23" t="s">
        <v>192</v>
      </c>
      <c r="E119" s="66">
        <v>5</v>
      </c>
      <c r="F119" s="67"/>
      <c r="G119" s="64"/>
      <c r="H119" s="46">
        <f t="shared" si="7"/>
        <v>0</v>
      </c>
      <c r="I119" s="64"/>
      <c r="J119" s="64"/>
      <c r="K119" s="47">
        <f t="shared" si="8"/>
        <v>0</v>
      </c>
      <c r="L119" s="48">
        <f t="shared" si="9"/>
        <v>0</v>
      </c>
      <c r="M119" s="46">
        <f t="shared" si="10"/>
        <v>0</v>
      </c>
      <c r="N119" s="46">
        <f t="shared" si="11"/>
        <v>0</v>
      </c>
      <c r="O119" s="46">
        <f t="shared" si="12"/>
        <v>0</v>
      </c>
      <c r="P119" s="47">
        <f t="shared" si="13"/>
        <v>0</v>
      </c>
    </row>
    <row r="120" spans="1:16" x14ac:dyDescent="0.2">
      <c r="A120" s="36" t="str">
        <f>IF(COUNTBLANK(B120)=1," ",COUNTA(B$15:B120))</f>
        <v xml:space="preserve"> </v>
      </c>
      <c r="B120" s="37"/>
      <c r="C120" s="45" t="s">
        <v>504</v>
      </c>
      <c r="D120" s="23"/>
      <c r="E120" s="66"/>
      <c r="F120" s="67"/>
      <c r="G120" s="64"/>
      <c r="H120" s="46">
        <f t="shared" si="7"/>
        <v>0</v>
      </c>
      <c r="I120" s="64"/>
      <c r="J120" s="64"/>
      <c r="K120" s="47">
        <f t="shared" si="8"/>
        <v>0</v>
      </c>
      <c r="L120" s="48">
        <f t="shared" si="9"/>
        <v>0</v>
      </c>
      <c r="M120" s="46">
        <f t="shared" si="10"/>
        <v>0</v>
      </c>
      <c r="N120" s="46">
        <f t="shared" si="11"/>
        <v>0</v>
      </c>
      <c r="O120" s="46">
        <f t="shared" si="12"/>
        <v>0</v>
      </c>
      <c r="P120" s="47">
        <f t="shared" si="13"/>
        <v>0</v>
      </c>
    </row>
    <row r="121" spans="1:16" x14ac:dyDescent="0.2">
      <c r="A121" s="36" t="str">
        <f>IF(COUNTBLANK(B121)=1," ",COUNTA(B$15:B121))</f>
        <v xml:space="preserve"> </v>
      </c>
      <c r="B121" s="37"/>
      <c r="C121" s="45" t="s">
        <v>493</v>
      </c>
      <c r="D121" s="23"/>
      <c r="E121" s="66"/>
      <c r="F121" s="67"/>
      <c r="G121" s="64"/>
      <c r="H121" s="46">
        <f t="shared" si="7"/>
        <v>0</v>
      </c>
      <c r="I121" s="64"/>
      <c r="J121" s="64"/>
      <c r="K121" s="47">
        <f t="shared" si="8"/>
        <v>0</v>
      </c>
      <c r="L121" s="48">
        <f t="shared" si="9"/>
        <v>0</v>
      </c>
      <c r="M121" s="46">
        <f t="shared" si="10"/>
        <v>0</v>
      </c>
      <c r="N121" s="46">
        <f t="shared" si="11"/>
        <v>0</v>
      </c>
      <c r="O121" s="46">
        <f t="shared" si="12"/>
        <v>0</v>
      </c>
      <c r="P121" s="47">
        <f t="shared" si="13"/>
        <v>0</v>
      </c>
    </row>
    <row r="122" spans="1:16" x14ac:dyDescent="0.2">
      <c r="A122" s="36">
        <f>IF(COUNTBLANK(B122)=1," ",COUNTA(B$15:B122))</f>
        <v>99</v>
      </c>
      <c r="B122" s="37" t="s">
        <v>66</v>
      </c>
      <c r="C122" s="45" t="s">
        <v>494</v>
      </c>
      <c r="D122" s="23" t="s">
        <v>192</v>
      </c>
      <c r="E122" s="66">
        <v>5</v>
      </c>
      <c r="F122" s="67"/>
      <c r="G122" s="64"/>
      <c r="H122" s="46">
        <f t="shared" si="7"/>
        <v>0</v>
      </c>
      <c r="I122" s="64"/>
      <c r="J122" s="64"/>
      <c r="K122" s="47">
        <f t="shared" si="8"/>
        <v>0</v>
      </c>
      <c r="L122" s="48">
        <f t="shared" si="9"/>
        <v>0</v>
      </c>
      <c r="M122" s="46">
        <f t="shared" si="10"/>
        <v>0</v>
      </c>
      <c r="N122" s="46">
        <f t="shared" si="11"/>
        <v>0</v>
      </c>
      <c r="O122" s="46">
        <f t="shared" si="12"/>
        <v>0</v>
      </c>
      <c r="P122" s="47">
        <f t="shared" si="13"/>
        <v>0</v>
      </c>
    </row>
    <row r="123" spans="1:16" ht="33.75" x14ac:dyDescent="0.2">
      <c r="A123" s="36">
        <f>IF(COUNTBLANK(B123)=1," ",COUNTA(B$15:B123))</f>
        <v>100</v>
      </c>
      <c r="B123" s="37" t="s">
        <v>66</v>
      </c>
      <c r="C123" s="45" t="s">
        <v>807</v>
      </c>
      <c r="D123" s="23" t="s">
        <v>192</v>
      </c>
      <c r="E123" s="66">
        <v>5</v>
      </c>
      <c r="F123" s="67"/>
      <c r="G123" s="64"/>
      <c r="H123" s="46">
        <f t="shared" si="7"/>
        <v>0</v>
      </c>
      <c r="I123" s="64"/>
      <c r="J123" s="64"/>
      <c r="K123" s="47">
        <f t="shared" si="8"/>
        <v>0</v>
      </c>
      <c r="L123" s="48">
        <f t="shared" si="9"/>
        <v>0</v>
      </c>
      <c r="M123" s="46">
        <f t="shared" si="10"/>
        <v>0</v>
      </c>
      <c r="N123" s="46">
        <f t="shared" si="11"/>
        <v>0</v>
      </c>
      <c r="O123" s="46">
        <f t="shared" si="12"/>
        <v>0</v>
      </c>
      <c r="P123" s="47">
        <f t="shared" si="13"/>
        <v>0</v>
      </c>
    </row>
    <row r="124" spans="1:16" ht="33.75" x14ac:dyDescent="0.2">
      <c r="A124" s="36">
        <f>IF(COUNTBLANK(B124)=1," ",COUNTA(B$15:B124))</f>
        <v>101</v>
      </c>
      <c r="B124" s="37" t="s">
        <v>66</v>
      </c>
      <c r="C124" s="45" t="s">
        <v>808</v>
      </c>
      <c r="D124" s="23" t="s">
        <v>192</v>
      </c>
      <c r="E124" s="66">
        <v>5</v>
      </c>
      <c r="F124" s="67"/>
      <c r="G124" s="64"/>
      <c r="H124" s="46">
        <f t="shared" si="7"/>
        <v>0</v>
      </c>
      <c r="I124" s="64"/>
      <c r="J124" s="64"/>
      <c r="K124" s="47">
        <f t="shared" si="8"/>
        <v>0</v>
      </c>
      <c r="L124" s="48">
        <f t="shared" si="9"/>
        <v>0</v>
      </c>
      <c r="M124" s="46">
        <f t="shared" si="10"/>
        <v>0</v>
      </c>
      <c r="N124" s="46">
        <f t="shared" si="11"/>
        <v>0</v>
      </c>
      <c r="O124" s="46">
        <f t="shared" si="12"/>
        <v>0</v>
      </c>
      <c r="P124" s="47">
        <f t="shared" si="13"/>
        <v>0</v>
      </c>
    </row>
    <row r="125" spans="1:16" ht="33.75" x14ac:dyDescent="0.2">
      <c r="A125" s="36">
        <f>IF(COUNTBLANK(B125)=1," ",COUNTA(B$15:B125))</f>
        <v>102</v>
      </c>
      <c r="B125" s="37" t="s">
        <v>66</v>
      </c>
      <c r="C125" s="45" t="s">
        <v>809</v>
      </c>
      <c r="D125" s="23" t="s">
        <v>192</v>
      </c>
      <c r="E125" s="66">
        <v>5</v>
      </c>
      <c r="F125" s="67"/>
      <c r="G125" s="64"/>
      <c r="H125" s="46">
        <f t="shared" si="7"/>
        <v>0</v>
      </c>
      <c r="I125" s="64"/>
      <c r="J125" s="64"/>
      <c r="K125" s="47">
        <f t="shared" si="8"/>
        <v>0</v>
      </c>
      <c r="L125" s="48">
        <f t="shared" si="9"/>
        <v>0</v>
      </c>
      <c r="M125" s="46">
        <f t="shared" si="10"/>
        <v>0</v>
      </c>
      <c r="N125" s="46">
        <f t="shared" si="11"/>
        <v>0</v>
      </c>
      <c r="O125" s="46">
        <f t="shared" si="12"/>
        <v>0</v>
      </c>
      <c r="P125" s="47">
        <f t="shared" si="13"/>
        <v>0</v>
      </c>
    </row>
    <row r="126" spans="1:16" ht="22.5" x14ac:dyDescent="0.2">
      <c r="A126" s="36">
        <f>IF(COUNTBLANK(B126)=1," ",COUNTA(B$15:B126))</f>
        <v>103</v>
      </c>
      <c r="B126" s="37" t="s">
        <v>66</v>
      </c>
      <c r="C126" s="45" t="s">
        <v>737</v>
      </c>
      <c r="D126" s="23" t="s">
        <v>192</v>
      </c>
      <c r="E126" s="66">
        <v>20</v>
      </c>
      <c r="F126" s="67"/>
      <c r="G126" s="64"/>
      <c r="H126" s="46">
        <f t="shared" si="7"/>
        <v>0</v>
      </c>
      <c r="I126" s="64"/>
      <c r="J126" s="64"/>
      <c r="K126" s="47">
        <f t="shared" si="8"/>
        <v>0</v>
      </c>
      <c r="L126" s="48">
        <f t="shared" si="9"/>
        <v>0</v>
      </c>
      <c r="M126" s="46">
        <f t="shared" si="10"/>
        <v>0</v>
      </c>
      <c r="N126" s="46">
        <f t="shared" si="11"/>
        <v>0</v>
      </c>
      <c r="O126" s="46">
        <f t="shared" si="12"/>
        <v>0</v>
      </c>
      <c r="P126" s="47">
        <f t="shared" si="13"/>
        <v>0</v>
      </c>
    </row>
    <row r="127" spans="1:16" ht="22.5" x14ac:dyDescent="0.2">
      <c r="A127" s="36">
        <f>IF(COUNTBLANK(B127)=1," ",COUNTA(B$15:B127))</f>
        <v>104</v>
      </c>
      <c r="B127" s="37" t="s">
        <v>66</v>
      </c>
      <c r="C127" s="45" t="s">
        <v>738</v>
      </c>
      <c r="D127" s="23" t="s">
        <v>71</v>
      </c>
      <c r="E127" s="66">
        <v>20</v>
      </c>
      <c r="F127" s="67"/>
      <c r="G127" s="64"/>
      <c r="H127" s="46">
        <f t="shared" si="7"/>
        <v>0</v>
      </c>
      <c r="I127" s="64"/>
      <c r="J127" s="64"/>
      <c r="K127" s="47">
        <f t="shared" si="8"/>
        <v>0</v>
      </c>
      <c r="L127" s="48">
        <f t="shared" si="9"/>
        <v>0</v>
      </c>
      <c r="M127" s="46">
        <f t="shared" si="10"/>
        <v>0</v>
      </c>
      <c r="N127" s="46">
        <f t="shared" si="11"/>
        <v>0</v>
      </c>
      <c r="O127" s="46">
        <f t="shared" si="12"/>
        <v>0</v>
      </c>
      <c r="P127" s="47">
        <f t="shared" si="13"/>
        <v>0</v>
      </c>
    </row>
    <row r="128" spans="1:16" ht="22.5" x14ac:dyDescent="0.2">
      <c r="A128" s="36">
        <f>IF(COUNTBLANK(B128)=1," ",COUNTA(B$15:B128))</f>
        <v>105</v>
      </c>
      <c r="B128" s="37" t="s">
        <v>66</v>
      </c>
      <c r="C128" s="45" t="s">
        <v>495</v>
      </c>
      <c r="D128" s="23" t="s">
        <v>68</v>
      </c>
      <c r="E128" s="66">
        <v>280</v>
      </c>
      <c r="F128" s="67"/>
      <c r="G128" s="64"/>
      <c r="H128" s="46">
        <f t="shared" si="7"/>
        <v>0</v>
      </c>
      <c r="I128" s="64"/>
      <c r="J128" s="64"/>
      <c r="K128" s="47">
        <f t="shared" si="8"/>
        <v>0</v>
      </c>
      <c r="L128" s="48">
        <f t="shared" si="9"/>
        <v>0</v>
      </c>
      <c r="M128" s="46">
        <f t="shared" si="10"/>
        <v>0</v>
      </c>
      <c r="N128" s="46">
        <f t="shared" si="11"/>
        <v>0</v>
      </c>
      <c r="O128" s="46">
        <f t="shared" si="12"/>
        <v>0</v>
      </c>
      <c r="P128" s="47">
        <f t="shared" si="13"/>
        <v>0</v>
      </c>
    </row>
    <row r="129" spans="1:16" x14ac:dyDescent="0.2">
      <c r="A129" s="36">
        <f>IF(COUNTBLANK(B129)=1," ",COUNTA(B$15:B129))</f>
        <v>106</v>
      </c>
      <c r="B129" s="37" t="s">
        <v>66</v>
      </c>
      <c r="C129" s="45" t="s">
        <v>496</v>
      </c>
      <c r="D129" s="23" t="s">
        <v>71</v>
      </c>
      <c r="E129" s="66">
        <v>100</v>
      </c>
      <c r="F129" s="67"/>
      <c r="G129" s="64"/>
      <c r="H129" s="46">
        <f t="shared" si="7"/>
        <v>0</v>
      </c>
      <c r="I129" s="64"/>
      <c r="J129" s="64"/>
      <c r="K129" s="47">
        <f t="shared" si="8"/>
        <v>0</v>
      </c>
      <c r="L129" s="48">
        <f t="shared" si="9"/>
        <v>0</v>
      </c>
      <c r="M129" s="46">
        <f t="shared" si="10"/>
        <v>0</v>
      </c>
      <c r="N129" s="46">
        <f t="shared" si="11"/>
        <v>0</v>
      </c>
      <c r="O129" s="46">
        <f t="shared" si="12"/>
        <v>0</v>
      </c>
      <c r="P129" s="47">
        <f t="shared" si="13"/>
        <v>0</v>
      </c>
    </row>
    <row r="130" spans="1:16" x14ac:dyDescent="0.2">
      <c r="A130" s="36">
        <f>IF(COUNTBLANK(B130)=1," ",COUNTA(B$15:B130))</f>
        <v>107</v>
      </c>
      <c r="B130" s="37" t="s">
        <v>66</v>
      </c>
      <c r="C130" s="45" t="s">
        <v>497</v>
      </c>
      <c r="D130" s="23" t="s">
        <v>71</v>
      </c>
      <c r="E130" s="66">
        <v>30</v>
      </c>
      <c r="F130" s="67"/>
      <c r="G130" s="64"/>
      <c r="H130" s="46">
        <f t="shared" si="7"/>
        <v>0</v>
      </c>
      <c r="I130" s="64"/>
      <c r="J130" s="64"/>
      <c r="K130" s="47">
        <f t="shared" si="8"/>
        <v>0</v>
      </c>
      <c r="L130" s="48">
        <f t="shared" si="9"/>
        <v>0</v>
      </c>
      <c r="M130" s="46">
        <f t="shared" si="10"/>
        <v>0</v>
      </c>
      <c r="N130" s="46">
        <f t="shared" si="11"/>
        <v>0</v>
      </c>
      <c r="O130" s="46">
        <f t="shared" si="12"/>
        <v>0</v>
      </c>
      <c r="P130" s="47">
        <f t="shared" si="13"/>
        <v>0</v>
      </c>
    </row>
    <row r="131" spans="1:16" ht="22.5" x14ac:dyDescent="0.2">
      <c r="A131" s="36">
        <f>IF(COUNTBLANK(B131)=1," ",COUNTA(B$15:B131))</f>
        <v>108</v>
      </c>
      <c r="B131" s="37" t="s">
        <v>66</v>
      </c>
      <c r="C131" s="45" t="s">
        <v>498</v>
      </c>
      <c r="D131" s="23" t="s">
        <v>71</v>
      </c>
      <c r="E131" s="66">
        <v>10</v>
      </c>
      <c r="F131" s="67"/>
      <c r="G131" s="64"/>
      <c r="H131" s="46">
        <f t="shared" si="7"/>
        <v>0</v>
      </c>
      <c r="I131" s="64"/>
      <c r="J131" s="64"/>
      <c r="K131" s="47">
        <f t="shared" si="8"/>
        <v>0</v>
      </c>
      <c r="L131" s="48">
        <f t="shared" si="9"/>
        <v>0</v>
      </c>
      <c r="M131" s="46">
        <f t="shared" si="10"/>
        <v>0</v>
      </c>
      <c r="N131" s="46">
        <f t="shared" si="11"/>
        <v>0</v>
      </c>
      <c r="O131" s="46">
        <f t="shared" si="12"/>
        <v>0</v>
      </c>
      <c r="P131" s="47">
        <f t="shared" si="13"/>
        <v>0</v>
      </c>
    </row>
    <row r="132" spans="1:16" x14ac:dyDescent="0.2">
      <c r="A132" s="36">
        <f>IF(COUNTBLANK(B132)=1," ",COUNTA(B$15:B132))</f>
        <v>109</v>
      </c>
      <c r="B132" s="37" t="s">
        <v>66</v>
      </c>
      <c r="C132" s="45" t="s">
        <v>499</v>
      </c>
      <c r="D132" s="23" t="s">
        <v>71</v>
      </c>
      <c r="E132" s="66">
        <v>30</v>
      </c>
      <c r="F132" s="67"/>
      <c r="G132" s="64"/>
      <c r="H132" s="46">
        <f t="shared" si="7"/>
        <v>0</v>
      </c>
      <c r="I132" s="64"/>
      <c r="J132" s="64"/>
      <c r="K132" s="47">
        <f t="shared" si="8"/>
        <v>0</v>
      </c>
      <c r="L132" s="48">
        <f t="shared" si="9"/>
        <v>0</v>
      </c>
      <c r="M132" s="46">
        <f t="shared" si="10"/>
        <v>0</v>
      </c>
      <c r="N132" s="46">
        <f t="shared" si="11"/>
        <v>0</v>
      </c>
      <c r="O132" s="46">
        <f t="shared" si="12"/>
        <v>0</v>
      </c>
      <c r="P132" s="47">
        <f t="shared" si="13"/>
        <v>0</v>
      </c>
    </row>
    <row r="133" spans="1:16" ht="33.75" x14ac:dyDescent="0.2">
      <c r="A133" s="36">
        <f>IF(COUNTBLANK(B133)=1," ",COUNTA(B$15:B133))</f>
        <v>110</v>
      </c>
      <c r="B133" s="37" t="s">
        <v>66</v>
      </c>
      <c r="C133" s="45" t="s">
        <v>501</v>
      </c>
      <c r="D133" s="23" t="s">
        <v>71</v>
      </c>
      <c r="E133" s="66">
        <v>50</v>
      </c>
      <c r="F133" s="67"/>
      <c r="G133" s="64"/>
      <c r="H133" s="46">
        <f t="shared" si="7"/>
        <v>0</v>
      </c>
      <c r="I133" s="64"/>
      <c r="J133" s="64"/>
      <c r="K133" s="47">
        <f t="shared" si="8"/>
        <v>0</v>
      </c>
      <c r="L133" s="48">
        <f t="shared" si="9"/>
        <v>0</v>
      </c>
      <c r="M133" s="46">
        <f t="shared" si="10"/>
        <v>0</v>
      </c>
      <c r="N133" s="46">
        <f t="shared" si="11"/>
        <v>0</v>
      </c>
      <c r="O133" s="46">
        <f t="shared" si="12"/>
        <v>0</v>
      </c>
      <c r="P133" s="47">
        <f t="shared" si="13"/>
        <v>0</v>
      </c>
    </row>
    <row r="134" spans="1:16" ht="22.5" x14ac:dyDescent="0.2">
      <c r="A134" s="36">
        <f>IF(COUNTBLANK(B134)=1," ",COUNTA(B$15:B134))</f>
        <v>111</v>
      </c>
      <c r="B134" s="37" t="s">
        <v>66</v>
      </c>
      <c r="C134" s="45" t="s">
        <v>479</v>
      </c>
      <c r="D134" s="23" t="s">
        <v>88</v>
      </c>
      <c r="E134" s="66">
        <v>2.5</v>
      </c>
      <c r="F134" s="67"/>
      <c r="G134" s="64"/>
      <c r="H134" s="46">
        <f t="shared" si="7"/>
        <v>0</v>
      </c>
      <c r="I134" s="64"/>
      <c r="J134" s="64"/>
      <c r="K134" s="47">
        <f t="shared" si="8"/>
        <v>0</v>
      </c>
      <c r="L134" s="48">
        <f t="shared" si="9"/>
        <v>0</v>
      </c>
      <c r="M134" s="46">
        <f t="shared" si="10"/>
        <v>0</v>
      </c>
      <c r="N134" s="46">
        <f t="shared" si="11"/>
        <v>0</v>
      </c>
      <c r="O134" s="46">
        <f t="shared" si="12"/>
        <v>0</v>
      </c>
      <c r="P134" s="47">
        <f t="shared" si="13"/>
        <v>0</v>
      </c>
    </row>
    <row r="135" spans="1:16" ht="22.5" x14ac:dyDescent="0.2">
      <c r="A135" s="36">
        <f>IF(COUNTBLANK(B135)=1," ",COUNTA(B$15:B135))</f>
        <v>112</v>
      </c>
      <c r="B135" s="37" t="s">
        <v>66</v>
      </c>
      <c r="C135" s="45" t="s">
        <v>480</v>
      </c>
      <c r="D135" s="23" t="s">
        <v>192</v>
      </c>
      <c r="E135" s="66">
        <v>5</v>
      </c>
      <c r="F135" s="67"/>
      <c r="G135" s="64"/>
      <c r="H135" s="46">
        <f t="shared" si="7"/>
        <v>0</v>
      </c>
      <c r="I135" s="64"/>
      <c r="J135" s="64"/>
      <c r="K135" s="47">
        <f t="shared" si="8"/>
        <v>0</v>
      </c>
      <c r="L135" s="48">
        <f t="shared" si="9"/>
        <v>0</v>
      </c>
      <c r="M135" s="46">
        <f t="shared" si="10"/>
        <v>0</v>
      </c>
      <c r="N135" s="46">
        <f t="shared" si="11"/>
        <v>0</v>
      </c>
      <c r="O135" s="46">
        <f t="shared" si="12"/>
        <v>0</v>
      </c>
      <c r="P135" s="47">
        <f t="shared" si="13"/>
        <v>0</v>
      </c>
    </row>
    <row r="136" spans="1:16" x14ac:dyDescent="0.2">
      <c r="A136" s="36">
        <f>IF(COUNTBLANK(B136)=1," ",COUNTA(B$15:B136))</f>
        <v>113</v>
      </c>
      <c r="B136" s="37" t="s">
        <v>66</v>
      </c>
      <c r="C136" s="45" t="s">
        <v>502</v>
      </c>
      <c r="D136" s="23" t="s">
        <v>192</v>
      </c>
      <c r="E136" s="66">
        <v>5</v>
      </c>
      <c r="F136" s="67"/>
      <c r="G136" s="64"/>
      <c r="H136" s="46">
        <f t="shared" si="7"/>
        <v>0</v>
      </c>
      <c r="I136" s="64"/>
      <c r="J136" s="64"/>
      <c r="K136" s="47">
        <f t="shared" si="8"/>
        <v>0</v>
      </c>
      <c r="L136" s="48">
        <f t="shared" si="9"/>
        <v>0</v>
      </c>
      <c r="M136" s="46">
        <f t="shared" si="10"/>
        <v>0</v>
      </c>
      <c r="N136" s="46">
        <f t="shared" si="11"/>
        <v>0</v>
      </c>
      <c r="O136" s="46">
        <f t="shared" si="12"/>
        <v>0</v>
      </c>
      <c r="P136" s="47">
        <f t="shared" si="13"/>
        <v>0</v>
      </c>
    </row>
    <row r="137" spans="1:16" ht="22.5" x14ac:dyDescent="0.2">
      <c r="A137" s="36">
        <f>IF(COUNTBLANK(B137)=1," ",COUNTA(B$15:B137))</f>
        <v>114</v>
      </c>
      <c r="B137" s="37" t="s">
        <v>66</v>
      </c>
      <c r="C137" s="45" t="s">
        <v>491</v>
      </c>
      <c r="D137" s="23" t="s">
        <v>192</v>
      </c>
      <c r="E137" s="66">
        <v>5</v>
      </c>
      <c r="F137" s="67"/>
      <c r="G137" s="64"/>
      <c r="H137" s="46">
        <f t="shared" si="7"/>
        <v>0</v>
      </c>
      <c r="I137" s="64"/>
      <c r="J137" s="64"/>
      <c r="K137" s="47">
        <f t="shared" si="8"/>
        <v>0</v>
      </c>
      <c r="L137" s="48">
        <f t="shared" si="9"/>
        <v>0</v>
      </c>
      <c r="M137" s="46">
        <f t="shared" si="10"/>
        <v>0</v>
      </c>
      <c r="N137" s="46">
        <f t="shared" si="11"/>
        <v>0</v>
      </c>
      <c r="O137" s="46">
        <f t="shared" si="12"/>
        <v>0</v>
      </c>
      <c r="P137" s="47">
        <f t="shared" si="13"/>
        <v>0</v>
      </c>
    </row>
    <row r="138" spans="1:16" x14ac:dyDescent="0.2">
      <c r="A138" s="36" t="str">
        <f>IF(COUNTBLANK(B138)=1," ",COUNTA(B$15:B138))</f>
        <v xml:space="preserve"> </v>
      </c>
      <c r="B138" s="37"/>
      <c r="C138" s="45" t="s">
        <v>505</v>
      </c>
      <c r="D138" s="23"/>
      <c r="E138" s="66"/>
      <c r="F138" s="67"/>
      <c r="G138" s="64"/>
      <c r="H138" s="46">
        <f t="shared" si="7"/>
        <v>0</v>
      </c>
      <c r="I138" s="64"/>
      <c r="J138" s="64"/>
      <c r="K138" s="47">
        <f t="shared" si="8"/>
        <v>0</v>
      </c>
      <c r="L138" s="48">
        <f t="shared" si="9"/>
        <v>0</v>
      </c>
      <c r="M138" s="46">
        <f t="shared" si="10"/>
        <v>0</v>
      </c>
      <c r="N138" s="46">
        <f t="shared" si="11"/>
        <v>0</v>
      </c>
      <c r="O138" s="46">
        <f t="shared" si="12"/>
        <v>0</v>
      </c>
      <c r="P138" s="47">
        <f t="shared" si="13"/>
        <v>0</v>
      </c>
    </row>
    <row r="139" spans="1:16" x14ac:dyDescent="0.2">
      <c r="A139" s="36" t="str">
        <f>IF(COUNTBLANK(B139)=1," ",COUNTA(B$15:B139))</f>
        <v xml:space="preserve"> </v>
      </c>
      <c r="B139" s="37"/>
      <c r="C139" s="45" t="s">
        <v>493</v>
      </c>
      <c r="D139" s="23"/>
      <c r="E139" s="66"/>
      <c r="F139" s="67"/>
      <c r="G139" s="64"/>
      <c r="H139" s="46">
        <f t="shared" si="7"/>
        <v>0</v>
      </c>
      <c r="I139" s="64"/>
      <c r="J139" s="64"/>
      <c r="K139" s="47">
        <f t="shared" si="8"/>
        <v>0</v>
      </c>
      <c r="L139" s="48">
        <f t="shared" si="9"/>
        <v>0</v>
      </c>
      <c r="M139" s="46">
        <f t="shared" si="10"/>
        <v>0</v>
      </c>
      <c r="N139" s="46">
        <f t="shared" si="11"/>
        <v>0</v>
      </c>
      <c r="O139" s="46">
        <f t="shared" si="12"/>
        <v>0</v>
      </c>
      <c r="P139" s="47">
        <f t="shared" si="13"/>
        <v>0</v>
      </c>
    </row>
    <row r="140" spans="1:16" x14ac:dyDescent="0.2">
      <c r="A140" s="36">
        <f>IF(COUNTBLANK(B140)=1," ",COUNTA(B$15:B140))</f>
        <v>115</v>
      </c>
      <c r="B140" s="37" t="s">
        <v>66</v>
      </c>
      <c r="C140" s="45" t="s">
        <v>494</v>
      </c>
      <c r="D140" s="23" t="s">
        <v>192</v>
      </c>
      <c r="E140" s="66">
        <v>5</v>
      </c>
      <c r="F140" s="67"/>
      <c r="G140" s="64"/>
      <c r="H140" s="46">
        <f t="shared" si="7"/>
        <v>0</v>
      </c>
      <c r="I140" s="64"/>
      <c r="J140" s="64"/>
      <c r="K140" s="47">
        <f t="shared" si="8"/>
        <v>0</v>
      </c>
      <c r="L140" s="48">
        <f t="shared" si="9"/>
        <v>0</v>
      </c>
      <c r="M140" s="46">
        <f t="shared" si="10"/>
        <v>0</v>
      </c>
      <c r="N140" s="46">
        <f t="shared" si="11"/>
        <v>0</v>
      </c>
      <c r="O140" s="46">
        <f t="shared" si="12"/>
        <v>0</v>
      </c>
      <c r="P140" s="47">
        <f t="shared" si="13"/>
        <v>0</v>
      </c>
    </row>
    <row r="141" spans="1:16" ht="33.75" x14ac:dyDescent="0.2">
      <c r="A141" s="36">
        <f>IF(COUNTBLANK(B141)=1," ",COUNTA(B$15:B141))</f>
        <v>116</v>
      </c>
      <c r="B141" s="37" t="s">
        <v>66</v>
      </c>
      <c r="C141" s="45" t="s">
        <v>811</v>
      </c>
      <c r="D141" s="23" t="s">
        <v>192</v>
      </c>
      <c r="E141" s="66">
        <v>10</v>
      </c>
      <c r="F141" s="67"/>
      <c r="G141" s="64"/>
      <c r="H141" s="46">
        <f t="shared" si="7"/>
        <v>0</v>
      </c>
      <c r="I141" s="64"/>
      <c r="J141" s="64"/>
      <c r="K141" s="47">
        <f t="shared" si="8"/>
        <v>0</v>
      </c>
      <c r="L141" s="48">
        <f t="shared" si="9"/>
        <v>0</v>
      </c>
      <c r="M141" s="46">
        <f t="shared" si="10"/>
        <v>0</v>
      </c>
      <c r="N141" s="46">
        <f t="shared" si="11"/>
        <v>0</v>
      </c>
      <c r="O141" s="46">
        <f t="shared" si="12"/>
        <v>0</v>
      </c>
      <c r="P141" s="47">
        <f t="shared" si="13"/>
        <v>0</v>
      </c>
    </row>
    <row r="142" spans="1:16" ht="33.75" x14ac:dyDescent="0.2">
      <c r="A142" s="36">
        <f>IF(COUNTBLANK(B142)=1," ",COUNTA(B$15:B142))</f>
        <v>117</v>
      </c>
      <c r="B142" s="37" t="s">
        <v>66</v>
      </c>
      <c r="C142" s="45" t="s">
        <v>807</v>
      </c>
      <c r="D142" s="23" t="s">
        <v>192</v>
      </c>
      <c r="E142" s="66">
        <v>5</v>
      </c>
      <c r="F142" s="67"/>
      <c r="G142" s="64"/>
      <c r="H142" s="46">
        <f t="shared" si="7"/>
        <v>0</v>
      </c>
      <c r="I142" s="64"/>
      <c r="J142" s="64"/>
      <c r="K142" s="47">
        <f t="shared" si="8"/>
        <v>0</v>
      </c>
      <c r="L142" s="48">
        <f t="shared" si="9"/>
        <v>0</v>
      </c>
      <c r="M142" s="46">
        <f t="shared" si="10"/>
        <v>0</v>
      </c>
      <c r="N142" s="46">
        <f t="shared" si="11"/>
        <v>0</v>
      </c>
      <c r="O142" s="46">
        <f t="shared" si="12"/>
        <v>0</v>
      </c>
      <c r="P142" s="47">
        <f t="shared" si="13"/>
        <v>0</v>
      </c>
    </row>
    <row r="143" spans="1:16" ht="22.5" x14ac:dyDescent="0.2">
      <c r="A143" s="36">
        <f>IF(COUNTBLANK(B143)=1," ",COUNTA(B$15:B143))</f>
        <v>118</v>
      </c>
      <c r="B143" s="37" t="s">
        <v>66</v>
      </c>
      <c r="C143" s="45" t="s">
        <v>737</v>
      </c>
      <c r="D143" s="23" t="s">
        <v>192</v>
      </c>
      <c r="E143" s="66">
        <v>15</v>
      </c>
      <c r="F143" s="67"/>
      <c r="G143" s="64"/>
      <c r="H143" s="46">
        <f t="shared" si="7"/>
        <v>0</v>
      </c>
      <c r="I143" s="64"/>
      <c r="J143" s="64"/>
      <c r="K143" s="47">
        <f t="shared" si="8"/>
        <v>0</v>
      </c>
      <c r="L143" s="48">
        <f t="shared" si="9"/>
        <v>0</v>
      </c>
      <c r="M143" s="46">
        <f t="shared" si="10"/>
        <v>0</v>
      </c>
      <c r="N143" s="46">
        <f t="shared" si="11"/>
        <v>0</v>
      </c>
      <c r="O143" s="46">
        <f t="shared" si="12"/>
        <v>0</v>
      </c>
      <c r="P143" s="47">
        <f t="shared" si="13"/>
        <v>0</v>
      </c>
    </row>
    <row r="144" spans="1:16" ht="22.5" x14ac:dyDescent="0.2">
      <c r="A144" s="36">
        <f>IF(COUNTBLANK(B144)=1," ",COUNTA(B$15:B144))</f>
        <v>119</v>
      </c>
      <c r="B144" s="37" t="s">
        <v>66</v>
      </c>
      <c r="C144" s="45" t="s">
        <v>738</v>
      </c>
      <c r="D144" s="23" t="s">
        <v>71</v>
      </c>
      <c r="E144" s="66">
        <v>15</v>
      </c>
      <c r="F144" s="67"/>
      <c r="G144" s="64"/>
      <c r="H144" s="46">
        <f t="shared" si="7"/>
        <v>0</v>
      </c>
      <c r="I144" s="64"/>
      <c r="J144" s="64"/>
      <c r="K144" s="47">
        <f t="shared" si="8"/>
        <v>0</v>
      </c>
      <c r="L144" s="48">
        <f t="shared" si="9"/>
        <v>0</v>
      </c>
      <c r="M144" s="46">
        <f t="shared" si="10"/>
        <v>0</v>
      </c>
      <c r="N144" s="46">
        <f t="shared" si="11"/>
        <v>0</v>
      </c>
      <c r="O144" s="46">
        <f t="shared" si="12"/>
        <v>0</v>
      </c>
      <c r="P144" s="47">
        <f t="shared" si="13"/>
        <v>0</v>
      </c>
    </row>
    <row r="145" spans="1:16" ht="22.5" x14ac:dyDescent="0.2">
      <c r="A145" s="36">
        <f>IF(COUNTBLANK(B145)=1," ",COUNTA(B$15:B145))</f>
        <v>120</v>
      </c>
      <c r="B145" s="37" t="s">
        <v>66</v>
      </c>
      <c r="C145" s="45" t="s">
        <v>495</v>
      </c>
      <c r="D145" s="23" t="s">
        <v>68</v>
      </c>
      <c r="E145" s="66">
        <v>250</v>
      </c>
      <c r="F145" s="67"/>
      <c r="G145" s="64"/>
      <c r="H145" s="46">
        <f t="shared" si="7"/>
        <v>0</v>
      </c>
      <c r="I145" s="64"/>
      <c r="J145" s="64"/>
      <c r="K145" s="47">
        <f t="shared" si="8"/>
        <v>0</v>
      </c>
      <c r="L145" s="48">
        <f t="shared" si="9"/>
        <v>0</v>
      </c>
      <c r="M145" s="46">
        <f t="shared" si="10"/>
        <v>0</v>
      </c>
      <c r="N145" s="46">
        <f t="shared" si="11"/>
        <v>0</v>
      </c>
      <c r="O145" s="46">
        <f t="shared" si="12"/>
        <v>0</v>
      </c>
      <c r="P145" s="47">
        <f t="shared" si="13"/>
        <v>0</v>
      </c>
    </row>
    <row r="146" spans="1:16" x14ac:dyDescent="0.2">
      <c r="A146" s="36">
        <f>IF(COUNTBLANK(B146)=1," ",COUNTA(B$15:B146))</f>
        <v>121</v>
      </c>
      <c r="B146" s="37" t="s">
        <v>66</v>
      </c>
      <c r="C146" s="45" t="s">
        <v>496</v>
      </c>
      <c r="D146" s="23" t="s">
        <v>71</v>
      </c>
      <c r="E146" s="66">
        <v>100</v>
      </c>
      <c r="F146" s="67"/>
      <c r="G146" s="64"/>
      <c r="H146" s="46">
        <f t="shared" si="7"/>
        <v>0</v>
      </c>
      <c r="I146" s="64"/>
      <c r="J146" s="64"/>
      <c r="K146" s="47">
        <f t="shared" si="8"/>
        <v>0</v>
      </c>
      <c r="L146" s="48">
        <f t="shared" si="9"/>
        <v>0</v>
      </c>
      <c r="M146" s="46">
        <f t="shared" si="10"/>
        <v>0</v>
      </c>
      <c r="N146" s="46">
        <f t="shared" si="11"/>
        <v>0</v>
      </c>
      <c r="O146" s="46">
        <f t="shared" si="12"/>
        <v>0</v>
      </c>
      <c r="P146" s="47">
        <f t="shared" si="13"/>
        <v>0</v>
      </c>
    </row>
    <row r="147" spans="1:16" x14ac:dyDescent="0.2">
      <c r="A147" s="36">
        <f>IF(COUNTBLANK(B147)=1," ",COUNTA(B$15:B147))</f>
        <v>122</v>
      </c>
      <c r="B147" s="37" t="s">
        <v>66</v>
      </c>
      <c r="C147" s="45" t="s">
        <v>497</v>
      </c>
      <c r="D147" s="23" t="s">
        <v>71</v>
      </c>
      <c r="E147" s="66">
        <v>20</v>
      </c>
      <c r="F147" s="67"/>
      <c r="G147" s="64"/>
      <c r="H147" s="46">
        <f t="shared" si="7"/>
        <v>0</v>
      </c>
      <c r="I147" s="64"/>
      <c r="J147" s="64"/>
      <c r="K147" s="47">
        <f t="shared" si="8"/>
        <v>0</v>
      </c>
      <c r="L147" s="48">
        <f t="shared" si="9"/>
        <v>0</v>
      </c>
      <c r="M147" s="46">
        <f t="shared" si="10"/>
        <v>0</v>
      </c>
      <c r="N147" s="46">
        <f t="shared" si="11"/>
        <v>0</v>
      </c>
      <c r="O147" s="46">
        <f t="shared" si="12"/>
        <v>0</v>
      </c>
      <c r="P147" s="47">
        <f t="shared" si="13"/>
        <v>0</v>
      </c>
    </row>
    <row r="148" spans="1:16" ht="22.5" x14ac:dyDescent="0.2">
      <c r="A148" s="36">
        <f>IF(COUNTBLANK(B148)=1," ",COUNTA(B$15:B148))</f>
        <v>123</v>
      </c>
      <c r="B148" s="37" t="s">
        <v>66</v>
      </c>
      <c r="C148" s="45" t="s">
        <v>498</v>
      </c>
      <c r="D148" s="23" t="s">
        <v>71</v>
      </c>
      <c r="E148" s="66">
        <v>10</v>
      </c>
      <c r="F148" s="67"/>
      <c r="G148" s="64"/>
      <c r="H148" s="46">
        <f t="shared" si="7"/>
        <v>0</v>
      </c>
      <c r="I148" s="64"/>
      <c r="J148" s="64"/>
      <c r="K148" s="47">
        <f t="shared" si="8"/>
        <v>0</v>
      </c>
      <c r="L148" s="48">
        <f t="shared" si="9"/>
        <v>0</v>
      </c>
      <c r="M148" s="46">
        <f t="shared" si="10"/>
        <v>0</v>
      </c>
      <c r="N148" s="46">
        <f t="shared" si="11"/>
        <v>0</v>
      </c>
      <c r="O148" s="46">
        <f t="shared" si="12"/>
        <v>0</v>
      </c>
      <c r="P148" s="47">
        <f t="shared" si="13"/>
        <v>0</v>
      </c>
    </row>
    <row r="149" spans="1:16" x14ac:dyDescent="0.2">
      <c r="A149" s="36">
        <f>IF(COUNTBLANK(B149)=1," ",COUNTA(B$15:B149))</f>
        <v>124</v>
      </c>
      <c r="B149" s="37" t="s">
        <v>66</v>
      </c>
      <c r="C149" s="45" t="s">
        <v>499</v>
      </c>
      <c r="D149" s="23" t="s">
        <v>71</v>
      </c>
      <c r="E149" s="66">
        <v>10</v>
      </c>
      <c r="F149" s="67"/>
      <c r="G149" s="64"/>
      <c r="H149" s="46">
        <f t="shared" si="7"/>
        <v>0</v>
      </c>
      <c r="I149" s="64"/>
      <c r="J149" s="64"/>
      <c r="K149" s="47">
        <f t="shared" si="8"/>
        <v>0</v>
      </c>
      <c r="L149" s="48">
        <f t="shared" si="9"/>
        <v>0</v>
      </c>
      <c r="M149" s="46">
        <f t="shared" si="10"/>
        <v>0</v>
      </c>
      <c r="N149" s="46">
        <f t="shared" si="11"/>
        <v>0</v>
      </c>
      <c r="O149" s="46">
        <f t="shared" si="12"/>
        <v>0</v>
      </c>
      <c r="P149" s="47">
        <f t="shared" si="13"/>
        <v>0</v>
      </c>
    </row>
    <row r="150" spans="1:16" ht="33.75" x14ac:dyDescent="0.2">
      <c r="A150" s="36">
        <f>IF(COUNTBLANK(B150)=1," ",COUNTA(B$15:B150))</f>
        <v>125</v>
      </c>
      <c r="B150" s="37" t="s">
        <v>66</v>
      </c>
      <c r="C150" s="45" t="s">
        <v>501</v>
      </c>
      <c r="D150" s="23" t="s">
        <v>71</v>
      </c>
      <c r="E150" s="66">
        <v>60</v>
      </c>
      <c r="F150" s="67"/>
      <c r="G150" s="64"/>
      <c r="H150" s="46">
        <f t="shared" si="7"/>
        <v>0</v>
      </c>
      <c r="I150" s="64"/>
      <c r="J150" s="64"/>
      <c r="K150" s="47">
        <f t="shared" si="8"/>
        <v>0</v>
      </c>
      <c r="L150" s="48">
        <f t="shared" si="9"/>
        <v>0</v>
      </c>
      <c r="M150" s="46">
        <f t="shared" si="10"/>
        <v>0</v>
      </c>
      <c r="N150" s="46">
        <f t="shared" si="11"/>
        <v>0</v>
      </c>
      <c r="O150" s="46">
        <f t="shared" si="12"/>
        <v>0</v>
      </c>
      <c r="P150" s="47">
        <f t="shared" si="13"/>
        <v>0</v>
      </c>
    </row>
    <row r="151" spans="1:16" ht="22.5" x14ac:dyDescent="0.2">
      <c r="A151" s="36">
        <f>IF(COUNTBLANK(B151)=1," ",COUNTA(B$15:B151))</f>
        <v>126</v>
      </c>
      <c r="B151" s="37" t="s">
        <v>66</v>
      </c>
      <c r="C151" s="45" t="s">
        <v>479</v>
      </c>
      <c r="D151" s="23" t="s">
        <v>88</v>
      </c>
      <c r="E151" s="66">
        <v>2.5</v>
      </c>
      <c r="F151" s="67"/>
      <c r="G151" s="64"/>
      <c r="H151" s="46">
        <f t="shared" si="7"/>
        <v>0</v>
      </c>
      <c r="I151" s="64"/>
      <c r="J151" s="64"/>
      <c r="K151" s="47">
        <f t="shared" si="8"/>
        <v>0</v>
      </c>
      <c r="L151" s="48">
        <f t="shared" si="9"/>
        <v>0</v>
      </c>
      <c r="M151" s="46">
        <f t="shared" si="10"/>
        <v>0</v>
      </c>
      <c r="N151" s="46">
        <f t="shared" si="11"/>
        <v>0</v>
      </c>
      <c r="O151" s="46">
        <f t="shared" si="12"/>
        <v>0</v>
      </c>
      <c r="P151" s="47">
        <f t="shared" si="13"/>
        <v>0</v>
      </c>
    </row>
    <row r="152" spans="1:16" ht="22.5" x14ac:dyDescent="0.2">
      <c r="A152" s="36">
        <f>IF(COUNTBLANK(B152)=1," ",COUNTA(B$15:B152))</f>
        <v>127</v>
      </c>
      <c r="B152" s="37" t="s">
        <v>66</v>
      </c>
      <c r="C152" s="45" t="s">
        <v>480</v>
      </c>
      <c r="D152" s="23" t="s">
        <v>192</v>
      </c>
      <c r="E152" s="66">
        <v>5</v>
      </c>
      <c r="F152" s="67"/>
      <c r="G152" s="64"/>
      <c r="H152" s="46">
        <f t="shared" si="7"/>
        <v>0</v>
      </c>
      <c r="I152" s="64"/>
      <c r="J152" s="64"/>
      <c r="K152" s="47">
        <f t="shared" si="8"/>
        <v>0</v>
      </c>
      <c r="L152" s="48">
        <f t="shared" si="9"/>
        <v>0</v>
      </c>
      <c r="M152" s="46">
        <f t="shared" si="10"/>
        <v>0</v>
      </c>
      <c r="N152" s="46">
        <f t="shared" si="11"/>
        <v>0</v>
      </c>
      <c r="O152" s="46">
        <f t="shared" si="12"/>
        <v>0</v>
      </c>
      <c r="P152" s="47">
        <f t="shared" si="13"/>
        <v>0</v>
      </c>
    </row>
    <row r="153" spans="1:16" x14ac:dyDescent="0.2">
      <c r="A153" s="36">
        <f>IF(COUNTBLANK(B153)=1," ",COUNTA(B$15:B153))</f>
        <v>128</v>
      </c>
      <c r="B153" s="37" t="s">
        <v>66</v>
      </c>
      <c r="C153" s="45" t="s">
        <v>502</v>
      </c>
      <c r="D153" s="23" t="s">
        <v>192</v>
      </c>
      <c r="E153" s="66">
        <v>5</v>
      </c>
      <c r="F153" s="67"/>
      <c r="G153" s="64"/>
      <c r="H153" s="46">
        <f t="shared" ref="H153:H215" si="14">ROUND(F153*G153,2)</f>
        <v>0</v>
      </c>
      <c r="I153" s="64"/>
      <c r="J153" s="64"/>
      <c r="K153" s="47">
        <f t="shared" ref="K153:K215" si="15">SUM(H153:J153)</f>
        <v>0</v>
      </c>
      <c r="L153" s="48">
        <f t="shared" ref="L153:L215" si="16">ROUND(E153*F153,2)</f>
        <v>0</v>
      </c>
      <c r="M153" s="46">
        <f t="shared" ref="M153:M215" si="17">ROUND(H153*E153,2)</f>
        <v>0</v>
      </c>
      <c r="N153" s="46">
        <f t="shared" ref="N153:N215" si="18">ROUND(I153*E153,2)</f>
        <v>0</v>
      </c>
      <c r="O153" s="46">
        <f t="shared" ref="O153:O215" si="19">ROUND(J153*E153,2)</f>
        <v>0</v>
      </c>
      <c r="P153" s="47">
        <f t="shared" ref="P153:P215" si="20">SUM(M153:O153)</f>
        <v>0</v>
      </c>
    </row>
    <row r="154" spans="1:16" ht="22.5" x14ac:dyDescent="0.2">
      <c r="A154" s="36">
        <f>IF(COUNTBLANK(B154)=1," ",COUNTA(B$15:B154))</f>
        <v>129</v>
      </c>
      <c r="B154" s="37" t="s">
        <v>66</v>
      </c>
      <c r="C154" s="45" t="s">
        <v>491</v>
      </c>
      <c r="D154" s="23" t="s">
        <v>192</v>
      </c>
      <c r="E154" s="66">
        <v>5</v>
      </c>
      <c r="F154" s="67"/>
      <c r="G154" s="64"/>
      <c r="H154" s="46">
        <f t="shared" si="14"/>
        <v>0</v>
      </c>
      <c r="I154" s="64"/>
      <c r="J154" s="64"/>
      <c r="K154" s="47">
        <f t="shared" si="15"/>
        <v>0</v>
      </c>
      <c r="L154" s="48">
        <f t="shared" si="16"/>
        <v>0</v>
      </c>
      <c r="M154" s="46">
        <f t="shared" si="17"/>
        <v>0</v>
      </c>
      <c r="N154" s="46">
        <f t="shared" si="18"/>
        <v>0</v>
      </c>
      <c r="O154" s="46">
        <f t="shared" si="19"/>
        <v>0</v>
      </c>
      <c r="P154" s="47">
        <f t="shared" si="20"/>
        <v>0</v>
      </c>
    </row>
    <row r="155" spans="1:16" x14ac:dyDescent="0.2">
      <c r="A155" s="36" t="str">
        <f>IF(COUNTBLANK(B155)=1," ",COUNTA(B$15:B155))</f>
        <v xml:space="preserve"> </v>
      </c>
      <c r="B155" s="37"/>
      <c r="C155" s="45" t="s">
        <v>506</v>
      </c>
      <c r="D155" s="23"/>
      <c r="E155" s="66"/>
      <c r="F155" s="67"/>
      <c r="G155" s="64"/>
      <c r="H155" s="46">
        <f t="shared" si="14"/>
        <v>0</v>
      </c>
      <c r="I155" s="64"/>
      <c r="J155" s="64"/>
      <c r="K155" s="47">
        <f t="shared" si="15"/>
        <v>0</v>
      </c>
      <c r="L155" s="48">
        <f t="shared" si="16"/>
        <v>0</v>
      </c>
      <c r="M155" s="46">
        <f t="shared" si="17"/>
        <v>0</v>
      </c>
      <c r="N155" s="46">
        <f t="shared" si="18"/>
        <v>0</v>
      </c>
      <c r="O155" s="46">
        <f t="shared" si="19"/>
        <v>0</v>
      </c>
      <c r="P155" s="47">
        <f t="shared" si="20"/>
        <v>0</v>
      </c>
    </row>
    <row r="156" spans="1:16" x14ac:dyDescent="0.2">
      <c r="A156" s="36" t="str">
        <f>IF(COUNTBLANK(B156)=1," ",COUNTA(B$15:B156))</f>
        <v xml:space="preserve"> </v>
      </c>
      <c r="B156" s="37"/>
      <c r="C156" s="45" t="s">
        <v>507</v>
      </c>
      <c r="D156" s="23"/>
      <c r="E156" s="66"/>
      <c r="F156" s="67"/>
      <c r="G156" s="64"/>
      <c r="H156" s="46">
        <f t="shared" si="14"/>
        <v>0</v>
      </c>
      <c r="I156" s="64"/>
      <c r="J156" s="64"/>
      <c r="K156" s="47">
        <f t="shared" si="15"/>
        <v>0</v>
      </c>
      <c r="L156" s="48">
        <f t="shared" si="16"/>
        <v>0</v>
      </c>
      <c r="M156" s="46">
        <f t="shared" si="17"/>
        <v>0</v>
      </c>
      <c r="N156" s="46">
        <f t="shared" si="18"/>
        <v>0</v>
      </c>
      <c r="O156" s="46">
        <f t="shared" si="19"/>
        <v>0</v>
      </c>
      <c r="P156" s="47">
        <f t="shared" si="20"/>
        <v>0</v>
      </c>
    </row>
    <row r="157" spans="1:16" x14ac:dyDescent="0.2">
      <c r="A157" s="36">
        <f>IF(COUNTBLANK(B157)=1," ",COUNTA(B$15:B157))</f>
        <v>130</v>
      </c>
      <c r="B157" s="37" t="s">
        <v>66</v>
      </c>
      <c r="C157" s="45" t="s">
        <v>494</v>
      </c>
      <c r="D157" s="23" t="s">
        <v>192</v>
      </c>
      <c r="E157" s="66">
        <v>1</v>
      </c>
      <c r="F157" s="67"/>
      <c r="G157" s="64"/>
      <c r="H157" s="46">
        <f t="shared" si="14"/>
        <v>0</v>
      </c>
      <c r="I157" s="64"/>
      <c r="J157" s="64"/>
      <c r="K157" s="47">
        <f t="shared" si="15"/>
        <v>0</v>
      </c>
      <c r="L157" s="48">
        <f t="shared" si="16"/>
        <v>0</v>
      </c>
      <c r="M157" s="46">
        <f t="shared" si="17"/>
        <v>0</v>
      </c>
      <c r="N157" s="46">
        <f t="shared" si="18"/>
        <v>0</v>
      </c>
      <c r="O157" s="46">
        <f t="shared" si="19"/>
        <v>0</v>
      </c>
      <c r="P157" s="47">
        <f t="shared" si="20"/>
        <v>0</v>
      </c>
    </row>
    <row r="158" spans="1:16" ht="33.75" x14ac:dyDescent="0.2">
      <c r="A158" s="36">
        <f>IF(COUNTBLANK(B158)=1," ",COUNTA(B$15:B158))</f>
        <v>131</v>
      </c>
      <c r="B158" s="37" t="s">
        <v>66</v>
      </c>
      <c r="C158" s="45" t="s">
        <v>811</v>
      </c>
      <c r="D158" s="23" t="s">
        <v>192</v>
      </c>
      <c r="E158" s="66">
        <v>2</v>
      </c>
      <c r="F158" s="67"/>
      <c r="G158" s="64"/>
      <c r="H158" s="46">
        <f t="shared" si="14"/>
        <v>0</v>
      </c>
      <c r="I158" s="64"/>
      <c r="J158" s="64"/>
      <c r="K158" s="47">
        <f t="shared" si="15"/>
        <v>0</v>
      </c>
      <c r="L158" s="48">
        <f t="shared" si="16"/>
        <v>0</v>
      </c>
      <c r="M158" s="46">
        <f t="shared" si="17"/>
        <v>0</v>
      </c>
      <c r="N158" s="46">
        <f t="shared" si="18"/>
        <v>0</v>
      </c>
      <c r="O158" s="46">
        <f t="shared" si="19"/>
        <v>0</v>
      </c>
      <c r="P158" s="47">
        <f t="shared" si="20"/>
        <v>0</v>
      </c>
    </row>
    <row r="159" spans="1:16" ht="33.75" x14ac:dyDescent="0.2">
      <c r="A159" s="36">
        <f>IF(COUNTBLANK(B159)=1," ",COUNTA(B$15:B159))</f>
        <v>132</v>
      </c>
      <c r="B159" s="37" t="s">
        <v>66</v>
      </c>
      <c r="C159" s="45" t="s">
        <v>807</v>
      </c>
      <c r="D159" s="23" t="s">
        <v>192</v>
      </c>
      <c r="E159" s="66">
        <v>1</v>
      </c>
      <c r="F159" s="67"/>
      <c r="G159" s="64"/>
      <c r="H159" s="46">
        <f t="shared" si="14"/>
        <v>0</v>
      </c>
      <c r="I159" s="64"/>
      <c r="J159" s="64"/>
      <c r="K159" s="47">
        <f t="shared" si="15"/>
        <v>0</v>
      </c>
      <c r="L159" s="48">
        <f t="shared" si="16"/>
        <v>0</v>
      </c>
      <c r="M159" s="46">
        <f t="shared" si="17"/>
        <v>0</v>
      </c>
      <c r="N159" s="46">
        <f t="shared" si="18"/>
        <v>0</v>
      </c>
      <c r="O159" s="46">
        <f t="shared" si="19"/>
        <v>0</v>
      </c>
      <c r="P159" s="47">
        <f t="shared" si="20"/>
        <v>0</v>
      </c>
    </row>
    <row r="160" spans="1:16" ht="22.5" x14ac:dyDescent="0.2">
      <c r="A160" s="36">
        <f>IF(COUNTBLANK(B160)=1," ",COUNTA(B$15:B160))</f>
        <v>133</v>
      </c>
      <c r="B160" s="37" t="s">
        <v>66</v>
      </c>
      <c r="C160" s="45" t="s">
        <v>737</v>
      </c>
      <c r="D160" s="23" t="s">
        <v>192</v>
      </c>
      <c r="E160" s="66">
        <v>3</v>
      </c>
      <c r="F160" s="67"/>
      <c r="G160" s="64"/>
      <c r="H160" s="46">
        <f t="shared" si="14"/>
        <v>0</v>
      </c>
      <c r="I160" s="64"/>
      <c r="J160" s="64"/>
      <c r="K160" s="47">
        <f t="shared" si="15"/>
        <v>0</v>
      </c>
      <c r="L160" s="48">
        <f t="shared" si="16"/>
        <v>0</v>
      </c>
      <c r="M160" s="46">
        <f t="shared" si="17"/>
        <v>0</v>
      </c>
      <c r="N160" s="46">
        <f t="shared" si="18"/>
        <v>0</v>
      </c>
      <c r="O160" s="46">
        <f t="shared" si="19"/>
        <v>0</v>
      </c>
      <c r="P160" s="47">
        <f t="shared" si="20"/>
        <v>0</v>
      </c>
    </row>
    <row r="161" spans="1:16" ht="22.5" x14ac:dyDescent="0.2">
      <c r="A161" s="36">
        <f>IF(COUNTBLANK(B161)=1," ",COUNTA(B$15:B161))</f>
        <v>134</v>
      </c>
      <c r="B161" s="37" t="s">
        <v>66</v>
      </c>
      <c r="C161" s="45" t="s">
        <v>738</v>
      </c>
      <c r="D161" s="23" t="s">
        <v>71</v>
      </c>
      <c r="E161" s="66">
        <v>3</v>
      </c>
      <c r="F161" s="67"/>
      <c r="G161" s="64"/>
      <c r="H161" s="46">
        <f t="shared" si="14"/>
        <v>0</v>
      </c>
      <c r="I161" s="64"/>
      <c r="J161" s="64"/>
      <c r="K161" s="47">
        <f t="shared" si="15"/>
        <v>0</v>
      </c>
      <c r="L161" s="48">
        <f t="shared" si="16"/>
        <v>0</v>
      </c>
      <c r="M161" s="46">
        <f t="shared" si="17"/>
        <v>0</v>
      </c>
      <c r="N161" s="46">
        <f t="shared" si="18"/>
        <v>0</v>
      </c>
      <c r="O161" s="46">
        <f t="shared" si="19"/>
        <v>0</v>
      </c>
      <c r="P161" s="47">
        <f t="shared" si="20"/>
        <v>0</v>
      </c>
    </row>
    <row r="162" spans="1:16" ht="22.5" x14ac:dyDescent="0.2">
      <c r="A162" s="36">
        <f>IF(COUNTBLANK(B162)=1," ",COUNTA(B$15:B162))</f>
        <v>135</v>
      </c>
      <c r="B162" s="37" t="s">
        <v>66</v>
      </c>
      <c r="C162" s="45" t="s">
        <v>495</v>
      </c>
      <c r="D162" s="23" t="s">
        <v>68</v>
      </c>
      <c r="E162" s="66">
        <v>60</v>
      </c>
      <c r="F162" s="67"/>
      <c r="G162" s="64"/>
      <c r="H162" s="46">
        <f t="shared" si="14"/>
        <v>0</v>
      </c>
      <c r="I162" s="64"/>
      <c r="J162" s="64"/>
      <c r="K162" s="47">
        <f t="shared" si="15"/>
        <v>0</v>
      </c>
      <c r="L162" s="48">
        <f t="shared" si="16"/>
        <v>0</v>
      </c>
      <c r="M162" s="46">
        <f t="shared" si="17"/>
        <v>0</v>
      </c>
      <c r="N162" s="46">
        <f t="shared" si="18"/>
        <v>0</v>
      </c>
      <c r="O162" s="46">
        <f t="shared" si="19"/>
        <v>0</v>
      </c>
      <c r="P162" s="47">
        <f t="shared" si="20"/>
        <v>0</v>
      </c>
    </row>
    <row r="163" spans="1:16" x14ac:dyDescent="0.2">
      <c r="A163" s="36">
        <f>IF(COUNTBLANK(B163)=1," ",COUNTA(B$15:B163))</f>
        <v>136</v>
      </c>
      <c r="B163" s="37" t="s">
        <v>66</v>
      </c>
      <c r="C163" s="45" t="s">
        <v>496</v>
      </c>
      <c r="D163" s="23" t="s">
        <v>71</v>
      </c>
      <c r="E163" s="66">
        <v>28</v>
      </c>
      <c r="F163" s="67"/>
      <c r="G163" s="64"/>
      <c r="H163" s="46">
        <f t="shared" si="14"/>
        <v>0</v>
      </c>
      <c r="I163" s="64"/>
      <c r="J163" s="64"/>
      <c r="K163" s="47">
        <f t="shared" si="15"/>
        <v>0</v>
      </c>
      <c r="L163" s="48">
        <f t="shared" si="16"/>
        <v>0</v>
      </c>
      <c r="M163" s="46">
        <f t="shared" si="17"/>
        <v>0</v>
      </c>
      <c r="N163" s="46">
        <f t="shared" si="18"/>
        <v>0</v>
      </c>
      <c r="O163" s="46">
        <f t="shared" si="19"/>
        <v>0</v>
      </c>
      <c r="P163" s="47">
        <f t="shared" si="20"/>
        <v>0</v>
      </c>
    </row>
    <row r="164" spans="1:16" x14ac:dyDescent="0.2">
      <c r="A164" s="36">
        <f>IF(COUNTBLANK(B164)=1," ",COUNTA(B$15:B164))</f>
        <v>137</v>
      </c>
      <c r="B164" s="37" t="s">
        <v>66</v>
      </c>
      <c r="C164" s="45" t="s">
        <v>497</v>
      </c>
      <c r="D164" s="23" t="s">
        <v>71</v>
      </c>
      <c r="E164" s="66">
        <v>4</v>
      </c>
      <c r="F164" s="67"/>
      <c r="G164" s="64"/>
      <c r="H164" s="46">
        <f t="shared" si="14"/>
        <v>0</v>
      </c>
      <c r="I164" s="64"/>
      <c r="J164" s="64"/>
      <c r="K164" s="47">
        <f t="shared" si="15"/>
        <v>0</v>
      </c>
      <c r="L164" s="48">
        <f t="shared" si="16"/>
        <v>0</v>
      </c>
      <c r="M164" s="46">
        <f t="shared" si="17"/>
        <v>0</v>
      </c>
      <c r="N164" s="46">
        <f t="shared" si="18"/>
        <v>0</v>
      </c>
      <c r="O164" s="46">
        <f t="shared" si="19"/>
        <v>0</v>
      </c>
      <c r="P164" s="47">
        <f t="shared" si="20"/>
        <v>0</v>
      </c>
    </row>
    <row r="165" spans="1:16" ht="22.5" x14ac:dyDescent="0.2">
      <c r="A165" s="36">
        <f>IF(COUNTBLANK(B165)=1," ",COUNTA(B$15:B165))</f>
        <v>138</v>
      </c>
      <c r="B165" s="37" t="s">
        <v>66</v>
      </c>
      <c r="C165" s="45" t="s">
        <v>498</v>
      </c>
      <c r="D165" s="23" t="s">
        <v>71</v>
      </c>
      <c r="E165" s="66">
        <v>2</v>
      </c>
      <c r="F165" s="67"/>
      <c r="G165" s="64"/>
      <c r="H165" s="46">
        <f t="shared" si="14"/>
        <v>0</v>
      </c>
      <c r="I165" s="64"/>
      <c r="J165" s="64"/>
      <c r="K165" s="47">
        <f t="shared" si="15"/>
        <v>0</v>
      </c>
      <c r="L165" s="48">
        <f t="shared" si="16"/>
        <v>0</v>
      </c>
      <c r="M165" s="46">
        <f t="shared" si="17"/>
        <v>0</v>
      </c>
      <c r="N165" s="46">
        <f t="shared" si="18"/>
        <v>0</v>
      </c>
      <c r="O165" s="46">
        <f t="shared" si="19"/>
        <v>0</v>
      </c>
      <c r="P165" s="47">
        <f t="shared" si="20"/>
        <v>0</v>
      </c>
    </row>
    <row r="166" spans="1:16" x14ac:dyDescent="0.2">
      <c r="A166" s="36">
        <f>IF(COUNTBLANK(B166)=1," ",COUNTA(B$15:B166))</f>
        <v>139</v>
      </c>
      <c r="B166" s="37" t="s">
        <v>66</v>
      </c>
      <c r="C166" s="45" t="s">
        <v>499</v>
      </c>
      <c r="D166" s="23" t="s">
        <v>71</v>
      </c>
      <c r="E166" s="66">
        <v>2</v>
      </c>
      <c r="F166" s="67"/>
      <c r="G166" s="64"/>
      <c r="H166" s="46">
        <f t="shared" si="14"/>
        <v>0</v>
      </c>
      <c r="I166" s="64"/>
      <c r="J166" s="64"/>
      <c r="K166" s="47">
        <f t="shared" si="15"/>
        <v>0</v>
      </c>
      <c r="L166" s="48">
        <f t="shared" si="16"/>
        <v>0</v>
      </c>
      <c r="M166" s="46">
        <f t="shared" si="17"/>
        <v>0</v>
      </c>
      <c r="N166" s="46">
        <f t="shared" si="18"/>
        <v>0</v>
      </c>
      <c r="O166" s="46">
        <f t="shared" si="19"/>
        <v>0</v>
      </c>
      <c r="P166" s="47">
        <f t="shared" si="20"/>
        <v>0</v>
      </c>
    </row>
    <row r="167" spans="1:16" x14ac:dyDescent="0.2">
      <c r="A167" s="36">
        <f>IF(COUNTBLANK(B167)=1," ",COUNTA(B$15:B167))</f>
        <v>140</v>
      </c>
      <c r="B167" s="37" t="s">
        <v>66</v>
      </c>
      <c r="C167" s="45" t="s">
        <v>500</v>
      </c>
      <c r="D167" s="23" t="s">
        <v>71</v>
      </c>
      <c r="E167" s="66">
        <v>2</v>
      </c>
      <c r="F167" s="67"/>
      <c r="G167" s="64"/>
      <c r="H167" s="46">
        <f t="shared" si="14"/>
        <v>0</v>
      </c>
      <c r="I167" s="64"/>
      <c r="J167" s="64"/>
      <c r="K167" s="47">
        <f t="shared" si="15"/>
        <v>0</v>
      </c>
      <c r="L167" s="48">
        <f t="shared" si="16"/>
        <v>0</v>
      </c>
      <c r="M167" s="46">
        <f t="shared" si="17"/>
        <v>0</v>
      </c>
      <c r="N167" s="46">
        <f t="shared" si="18"/>
        <v>0</v>
      </c>
      <c r="O167" s="46">
        <f t="shared" si="19"/>
        <v>0</v>
      </c>
      <c r="P167" s="47">
        <f t="shared" si="20"/>
        <v>0</v>
      </c>
    </row>
    <row r="168" spans="1:16" ht="33.75" x14ac:dyDescent="0.2">
      <c r="A168" s="36">
        <f>IF(COUNTBLANK(B168)=1," ",COUNTA(B$15:B168))</f>
        <v>141</v>
      </c>
      <c r="B168" s="37" t="s">
        <v>66</v>
      </c>
      <c r="C168" s="45" t="s">
        <v>501</v>
      </c>
      <c r="D168" s="23" t="s">
        <v>71</v>
      </c>
      <c r="E168" s="66">
        <v>12</v>
      </c>
      <c r="F168" s="67"/>
      <c r="G168" s="64"/>
      <c r="H168" s="46">
        <f t="shared" si="14"/>
        <v>0</v>
      </c>
      <c r="I168" s="64"/>
      <c r="J168" s="64"/>
      <c r="K168" s="47">
        <f t="shared" si="15"/>
        <v>0</v>
      </c>
      <c r="L168" s="48">
        <f t="shared" si="16"/>
        <v>0</v>
      </c>
      <c r="M168" s="46">
        <f t="shared" si="17"/>
        <v>0</v>
      </c>
      <c r="N168" s="46">
        <f t="shared" si="18"/>
        <v>0</v>
      </c>
      <c r="O168" s="46">
        <f t="shared" si="19"/>
        <v>0</v>
      </c>
      <c r="P168" s="47">
        <f t="shared" si="20"/>
        <v>0</v>
      </c>
    </row>
    <row r="169" spans="1:16" ht="22.5" x14ac:dyDescent="0.2">
      <c r="A169" s="36">
        <f>IF(COUNTBLANK(B169)=1," ",COUNTA(B$15:B169))</f>
        <v>142</v>
      </c>
      <c r="B169" s="37" t="s">
        <v>66</v>
      </c>
      <c r="C169" s="45" t="s">
        <v>479</v>
      </c>
      <c r="D169" s="23" t="s">
        <v>88</v>
      </c>
      <c r="E169" s="66">
        <v>0.5</v>
      </c>
      <c r="F169" s="67"/>
      <c r="G169" s="64"/>
      <c r="H169" s="46">
        <f t="shared" si="14"/>
        <v>0</v>
      </c>
      <c r="I169" s="64"/>
      <c r="J169" s="64"/>
      <c r="K169" s="47">
        <f t="shared" si="15"/>
        <v>0</v>
      </c>
      <c r="L169" s="48">
        <f t="shared" si="16"/>
        <v>0</v>
      </c>
      <c r="M169" s="46">
        <f t="shared" si="17"/>
        <v>0</v>
      </c>
      <c r="N169" s="46">
        <f t="shared" si="18"/>
        <v>0</v>
      </c>
      <c r="O169" s="46">
        <f t="shared" si="19"/>
        <v>0</v>
      </c>
      <c r="P169" s="47">
        <f t="shared" si="20"/>
        <v>0</v>
      </c>
    </row>
    <row r="170" spans="1:16" ht="22.5" x14ac:dyDescent="0.2">
      <c r="A170" s="36">
        <f>IF(COUNTBLANK(B170)=1," ",COUNTA(B$15:B170))</f>
        <v>143</v>
      </c>
      <c r="B170" s="37" t="s">
        <v>66</v>
      </c>
      <c r="C170" s="45" t="s">
        <v>480</v>
      </c>
      <c r="D170" s="23" t="s">
        <v>192</v>
      </c>
      <c r="E170" s="66">
        <v>1</v>
      </c>
      <c r="F170" s="67"/>
      <c r="G170" s="64"/>
      <c r="H170" s="46">
        <f t="shared" si="14"/>
        <v>0</v>
      </c>
      <c r="I170" s="64"/>
      <c r="J170" s="64"/>
      <c r="K170" s="47">
        <f t="shared" si="15"/>
        <v>0</v>
      </c>
      <c r="L170" s="48">
        <f t="shared" si="16"/>
        <v>0</v>
      </c>
      <c r="M170" s="46">
        <f t="shared" si="17"/>
        <v>0</v>
      </c>
      <c r="N170" s="46">
        <f t="shared" si="18"/>
        <v>0</v>
      </c>
      <c r="O170" s="46">
        <f t="shared" si="19"/>
        <v>0</v>
      </c>
      <c r="P170" s="47">
        <f t="shared" si="20"/>
        <v>0</v>
      </c>
    </row>
    <row r="171" spans="1:16" x14ac:dyDescent="0.2">
      <c r="A171" s="36">
        <f>IF(COUNTBLANK(B171)=1," ",COUNTA(B$15:B171))</f>
        <v>144</v>
      </c>
      <c r="B171" s="37" t="s">
        <v>66</v>
      </c>
      <c r="C171" s="45" t="s">
        <v>502</v>
      </c>
      <c r="D171" s="23" t="s">
        <v>192</v>
      </c>
      <c r="E171" s="66">
        <v>1</v>
      </c>
      <c r="F171" s="67"/>
      <c r="G171" s="64"/>
      <c r="H171" s="46">
        <f t="shared" si="14"/>
        <v>0</v>
      </c>
      <c r="I171" s="64"/>
      <c r="J171" s="64"/>
      <c r="K171" s="47">
        <f t="shared" si="15"/>
        <v>0</v>
      </c>
      <c r="L171" s="48">
        <f t="shared" si="16"/>
        <v>0</v>
      </c>
      <c r="M171" s="46">
        <f t="shared" si="17"/>
        <v>0</v>
      </c>
      <c r="N171" s="46">
        <f t="shared" si="18"/>
        <v>0</v>
      </c>
      <c r="O171" s="46">
        <f t="shared" si="19"/>
        <v>0</v>
      </c>
      <c r="P171" s="47">
        <f t="shared" si="20"/>
        <v>0</v>
      </c>
    </row>
    <row r="172" spans="1:16" ht="22.5" x14ac:dyDescent="0.2">
      <c r="A172" s="36">
        <f>IF(COUNTBLANK(B172)=1," ",COUNTA(B$15:B172))</f>
        <v>145</v>
      </c>
      <c r="B172" s="37" t="s">
        <v>66</v>
      </c>
      <c r="C172" s="45" t="s">
        <v>491</v>
      </c>
      <c r="D172" s="23" t="s">
        <v>192</v>
      </c>
      <c r="E172" s="66">
        <v>1</v>
      </c>
      <c r="F172" s="67"/>
      <c r="G172" s="64"/>
      <c r="H172" s="46">
        <f t="shared" si="14"/>
        <v>0</v>
      </c>
      <c r="I172" s="64"/>
      <c r="J172" s="64"/>
      <c r="K172" s="47">
        <f t="shared" si="15"/>
        <v>0</v>
      </c>
      <c r="L172" s="48">
        <f t="shared" si="16"/>
        <v>0</v>
      </c>
      <c r="M172" s="46">
        <f t="shared" si="17"/>
        <v>0</v>
      </c>
      <c r="N172" s="46">
        <f t="shared" si="18"/>
        <v>0</v>
      </c>
      <c r="O172" s="46">
        <f t="shared" si="19"/>
        <v>0</v>
      </c>
      <c r="P172" s="47">
        <f t="shared" si="20"/>
        <v>0</v>
      </c>
    </row>
    <row r="173" spans="1:16" x14ac:dyDescent="0.2">
      <c r="A173" s="36" t="str">
        <f>IF(COUNTBLANK(B173)=1," ",COUNTA(B$15:B173))</f>
        <v xml:space="preserve"> </v>
      </c>
      <c r="B173" s="37"/>
      <c r="C173" s="45" t="s">
        <v>508</v>
      </c>
      <c r="D173" s="23"/>
      <c r="E173" s="66"/>
      <c r="F173" s="67"/>
      <c r="G173" s="64"/>
      <c r="H173" s="46">
        <f t="shared" si="14"/>
        <v>0</v>
      </c>
      <c r="I173" s="64"/>
      <c r="J173" s="64"/>
      <c r="K173" s="47">
        <f t="shared" si="15"/>
        <v>0</v>
      </c>
      <c r="L173" s="48">
        <f t="shared" si="16"/>
        <v>0</v>
      </c>
      <c r="M173" s="46">
        <f t="shared" si="17"/>
        <v>0</v>
      </c>
      <c r="N173" s="46">
        <f t="shared" si="18"/>
        <v>0</v>
      </c>
      <c r="O173" s="46">
        <f t="shared" si="19"/>
        <v>0</v>
      </c>
      <c r="P173" s="47">
        <f t="shared" si="20"/>
        <v>0</v>
      </c>
    </row>
    <row r="174" spans="1:16" x14ac:dyDescent="0.2">
      <c r="A174" s="36" t="str">
        <f>IF(COUNTBLANK(B174)=1," ",COUNTA(B$15:B174))</f>
        <v xml:space="preserve"> </v>
      </c>
      <c r="B174" s="37"/>
      <c r="C174" s="45" t="s">
        <v>507</v>
      </c>
      <c r="D174" s="23"/>
      <c r="E174" s="66"/>
      <c r="F174" s="67"/>
      <c r="G174" s="64"/>
      <c r="H174" s="46">
        <f t="shared" si="14"/>
        <v>0</v>
      </c>
      <c r="I174" s="64"/>
      <c r="J174" s="64"/>
      <c r="K174" s="47">
        <f t="shared" si="15"/>
        <v>0</v>
      </c>
      <c r="L174" s="48">
        <f t="shared" si="16"/>
        <v>0</v>
      </c>
      <c r="M174" s="46">
        <f t="shared" si="17"/>
        <v>0</v>
      </c>
      <c r="N174" s="46">
        <f t="shared" si="18"/>
        <v>0</v>
      </c>
      <c r="O174" s="46">
        <f t="shared" si="19"/>
        <v>0</v>
      </c>
      <c r="P174" s="47">
        <f t="shared" si="20"/>
        <v>0</v>
      </c>
    </row>
    <row r="175" spans="1:16" x14ac:dyDescent="0.2">
      <c r="A175" s="36">
        <f>IF(COUNTBLANK(B175)=1," ",COUNTA(B$15:B175))</f>
        <v>146</v>
      </c>
      <c r="B175" s="37" t="s">
        <v>66</v>
      </c>
      <c r="C175" s="45" t="s">
        <v>494</v>
      </c>
      <c r="D175" s="23" t="s">
        <v>192</v>
      </c>
      <c r="E175" s="66">
        <v>1</v>
      </c>
      <c r="F175" s="67"/>
      <c r="G175" s="64"/>
      <c r="H175" s="46">
        <f t="shared" si="14"/>
        <v>0</v>
      </c>
      <c r="I175" s="64"/>
      <c r="J175" s="64"/>
      <c r="K175" s="47">
        <f t="shared" si="15"/>
        <v>0</v>
      </c>
      <c r="L175" s="48">
        <f t="shared" si="16"/>
        <v>0</v>
      </c>
      <c r="M175" s="46">
        <f t="shared" si="17"/>
        <v>0</v>
      </c>
      <c r="N175" s="46">
        <f t="shared" si="18"/>
        <v>0</v>
      </c>
      <c r="O175" s="46">
        <f t="shared" si="19"/>
        <v>0</v>
      </c>
      <c r="P175" s="47">
        <f t="shared" si="20"/>
        <v>0</v>
      </c>
    </row>
    <row r="176" spans="1:16" ht="33.75" x14ac:dyDescent="0.2">
      <c r="A176" s="36">
        <f>IF(COUNTBLANK(B176)=1," ",COUNTA(B$15:B176))</f>
        <v>147</v>
      </c>
      <c r="B176" s="37" t="s">
        <v>66</v>
      </c>
      <c r="C176" s="45" t="s">
        <v>807</v>
      </c>
      <c r="D176" s="23" t="s">
        <v>192</v>
      </c>
      <c r="E176" s="66">
        <v>1</v>
      </c>
      <c r="F176" s="67"/>
      <c r="G176" s="64"/>
      <c r="H176" s="46">
        <f t="shared" si="14"/>
        <v>0</v>
      </c>
      <c r="I176" s="64"/>
      <c r="J176" s="64"/>
      <c r="K176" s="47">
        <f t="shared" si="15"/>
        <v>0</v>
      </c>
      <c r="L176" s="48">
        <f t="shared" si="16"/>
        <v>0</v>
      </c>
      <c r="M176" s="46">
        <f t="shared" si="17"/>
        <v>0</v>
      </c>
      <c r="N176" s="46">
        <f t="shared" si="18"/>
        <v>0</v>
      </c>
      <c r="O176" s="46">
        <f t="shared" si="19"/>
        <v>0</v>
      </c>
      <c r="P176" s="47">
        <f t="shared" si="20"/>
        <v>0</v>
      </c>
    </row>
    <row r="177" spans="1:16" ht="33.75" x14ac:dyDescent="0.2">
      <c r="A177" s="36">
        <f>IF(COUNTBLANK(B177)=1," ",COUNTA(B$15:B177))</f>
        <v>148</v>
      </c>
      <c r="B177" s="37" t="s">
        <v>66</v>
      </c>
      <c r="C177" s="45" t="s">
        <v>809</v>
      </c>
      <c r="D177" s="23" t="s">
        <v>192</v>
      </c>
      <c r="E177" s="66">
        <v>1</v>
      </c>
      <c r="F177" s="67"/>
      <c r="G177" s="64"/>
      <c r="H177" s="46">
        <f t="shared" si="14"/>
        <v>0</v>
      </c>
      <c r="I177" s="64"/>
      <c r="J177" s="64"/>
      <c r="K177" s="47">
        <f t="shared" si="15"/>
        <v>0</v>
      </c>
      <c r="L177" s="48">
        <f t="shared" si="16"/>
        <v>0</v>
      </c>
      <c r="M177" s="46">
        <f t="shared" si="17"/>
        <v>0</v>
      </c>
      <c r="N177" s="46">
        <f t="shared" si="18"/>
        <v>0</v>
      </c>
      <c r="O177" s="46">
        <f t="shared" si="19"/>
        <v>0</v>
      </c>
      <c r="P177" s="47">
        <f t="shared" si="20"/>
        <v>0</v>
      </c>
    </row>
    <row r="178" spans="1:16" ht="22.5" x14ac:dyDescent="0.2">
      <c r="A178" s="36">
        <f>IF(COUNTBLANK(B178)=1," ",COUNTA(B$15:B178))</f>
        <v>149</v>
      </c>
      <c r="B178" s="37" t="s">
        <v>66</v>
      </c>
      <c r="C178" s="45" t="s">
        <v>737</v>
      </c>
      <c r="D178" s="23" t="s">
        <v>192</v>
      </c>
      <c r="E178" s="66">
        <v>3</v>
      </c>
      <c r="F178" s="67"/>
      <c r="G178" s="64"/>
      <c r="H178" s="46">
        <f t="shared" si="14"/>
        <v>0</v>
      </c>
      <c r="I178" s="64"/>
      <c r="J178" s="64"/>
      <c r="K178" s="47">
        <f t="shared" si="15"/>
        <v>0</v>
      </c>
      <c r="L178" s="48">
        <f t="shared" si="16"/>
        <v>0</v>
      </c>
      <c r="M178" s="46">
        <f t="shared" si="17"/>
        <v>0</v>
      </c>
      <c r="N178" s="46">
        <f t="shared" si="18"/>
        <v>0</v>
      </c>
      <c r="O178" s="46">
        <f t="shared" si="19"/>
        <v>0</v>
      </c>
      <c r="P178" s="47">
        <f t="shared" si="20"/>
        <v>0</v>
      </c>
    </row>
    <row r="179" spans="1:16" ht="22.5" x14ac:dyDescent="0.2">
      <c r="A179" s="36">
        <f>IF(COUNTBLANK(B179)=1," ",COUNTA(B$15:B179))</f>
        <v>150</v>
      </c>
      <c r="B179" s="37" t="s">
        <v>66</v>
      </c>
      <c r="C179" s="45" t="s">
        <v>738</v>
      </c>
      <c r="D179" s="23" t="s">
        <v>71</v>
      </c>
      <c r="E179" s="66">
        <v>3</v>
      </c>
      <c r="F179" s="67"/>
      <c r="G179" s="64"/>
      <c r="H179" s="46">
        <f t="shared" si="14"/>
        <v>0</v>
      </c>
      <c r="I179" s="64"/>
      <c r="J179" s="64"/>
      <c r="K179" s="47">
        <f t="shared" si="15"/>
        <v>0</v>
      </c>
      <c r="L179" s="48">
        <f t="shared" si="16"/>
        <v>0</v>
      </c>
      <c r="M179" s="46">
        <f t="shared" si="17"/>
        <v>0</v>
      </c>
      <c r="N179" s="46">
        <f t="shared" si="18"/>
        <v>0</v>
      </c>
      <c r="O179" s="46">
        <f t="shared" si="19"/>
        <v>0</v>
      </c>
      <c r="P179" s="47">
        <f t="shared" si="20"/>
        <v>0</v>
      </c>
    </row>
    <row r="180" spans="1:16" ht="22.5" x14ac:dyDescent="0.2">
      <c r="A180" s="36">
        <f>IF(COUNTBLANK(B180)=1," ",COUNTA(B$15:B180))</f>
        <v>151</v>
      </c>
      <c r="B180" s="37" t="s">
        <v>66</v>
      </c>
      <c r="C180" s="45" t="s">
        <v>495</v>
      </c>
      <c r="D180" s="23" t="s">
        <v>68</v>
      </c>
      <c r="E180" s="66">
        <v>60</v>
      </c>
      <c r="F180" s="67"/>
      <c r="G180" s="64"/>
      <c r="H180" s="46">
        <f t="shared" si="14"/>
        <v>0</v>
      </c>
      <c r="I180" s="64"/>
      <c r="J180" s="64"/>
      <c r="K180" s="47">
        <f t="shared" si="15"/>
        <v>0</v>
      </c>
      <c r="L180" s="48">
        <f t="shared" si="16"/>
        <v>0</v>
      </c>
      <c r="M180" s="46">
        <f t="shared" si="17"/>
        <v>0</v>
      </c>
      <c r="N180" s="46">
        <f t="shared" si="18"/>
        <v>0</v>
      </c>
      <c r="O180" s="46">
        <f t="shared" si="19"/>
        <v>0</v>
      </c>
      <c r="P180" s="47">
        <f t="shared" si="20"/>
        <v>0</v>
      </c>
    </row>
    <row r="181" spans="1:16" x14ac:dyDescent="0.2">
      <c r="A181" s="36">
        <f>IF(COUNTBLANK(B181)=1," ",COUNTA(B$15:B181))</f>
        <v>152</v>
      </c>
      <c r="B181" s="37" t="s">
        <v>66</v>
      </c>
      <c r="C181" s="45" t="s">
        <v>509</v>
      </c>
      <c r="D181" s="23" t="s">
        <v>68</v>
      </c>
      <c r="E181" s="66">
        <v>20</v>
      </c>
      <c r="F181" s="67"/>
      <c r="G181" s="64"/>
      <c r="H181" s="46">
        <f t="shared" si="14"/>
        <v>0</v>
      </c>
      <c r="I181" s="64"/>
      <c r="J181" s="64"/>
      <c r="K181" s="47">
        <f t="shared" si="15"/>
        <v>0</v>
      </c>
      <c r="L181" s="48">
        <f t="shared" si="16"/>
        <v>0</v>
      </c>
      <c r="M181" s="46">
        <f t="shared" si="17"/>
        <v>0</v>
      </c>
      <c r="N181" s="46">
        <f t="shared" si="18"/>
        <v>0</v>
      </c>
      <c r="O181" s="46">
        <f t="shared" si="19"/>
        <v>0</v>
      </c>
      <c r="P181" s="47">
        <f t="shared" si="20"/>
        <v>0</v>
      </c>
    </row>
    <row r="182" spans="1:16" x14ac:dyDescent="0.2">
      <c r="A182" s="36">
        <f>IF(COUNTBLANK(B182)=1," ",COUNTA(B$15:B182))</f>
        <v>153</v>
      </c>
      <c r="B182" s="37" t="s">
        <v>66</v>
      </c>
      <c r="C182" s="45" t="s">
        <v>496</v>
      </c>
      <c r="D182" s="23" t="s">
        <v>71</v>
      </c>
      <c r="E182" s="66">
        <v>12</v>
      </c>
      <c r="F182" s="67"/>
      <c r="G182" s="64"/>
      <c r="H182" s="46">
        <f t="shared" si="14"/>
        <v>0</v>
      </c>
      <c r="I182" s="64"/>
      <c r="J182" s="64"/>
      <c r="K182" s="47">
        <f t="shared" si="15"/>
        <v>0</v>
      </c>
      <c r="L182" s="48">
        <f t="shared" si="16"/>
        <v>0</v>
      </c>
      <c r="M182" s="46">
        <f t="shared" si="17"/>
        <v>0</v>
      </c>
      <c r="N182" s="46">
        <f t="shared" si="18"/>
        <v>0</v>
      </c>
      <c r="O182" s="46">
        <f t="shared" si="19"/>
        <v>0</v>
      </c>
      <c r="P182" s="47">
        <f t="shared" si="20"/>
        <v>0</v>
      </c>
    </row>
    <row r="183" spans="1:16" x14ac:dyDescent="0.2">
      <c r="A183" s="36">
        <f>IF(COUNTBLANK(B183)=1," ",COUNTA(B$15:B183))</f>
        <v>154</v>
      </c>
      <c r="B183" s="37" t="s">
        <v>66</v>
      </c>
      <c r="C183" s="45" t="s">
        <v>497</v>
      </c>
      <c r="D183" s="23" t="s">
        <v>71</v>
      </c>
      <c r="E183" s="66">
        <v>4</v>
      </c>
      <c r="F183" s="67"/>
      <c r="G183" s="64"/>
      <c r="H183" s="46">
        <f t="shared" si="14"/>
        <v>0</v>
      </c>
      <c r="I183" s="64"/>
      <c r="J183" s="64"/>
      <c r="K183" s="47">
        <f t="shared" si="15"/>
        <v>0</v>
      </c>
      <c r="L183" s="48">
        <f t="shared" si="16"/>
        <v>0</v>
      </c>
      <c r="M183" s="46">
        <f t="shared" si="17"/>
        <v>0</v>
      </c>
      <c r="N183" s="46">
        <f t="shared" si="18"/>
        <v>0</v>
      </c>
      <c r="O183" s="46">
        <f t="shared" si="19"/>
        <v>0</v>
      </c>
      <c r="P183" s="47">
        <f t="shared" si="20"/>
        <v>0</v>
      </c>
    </row>
    <row r="184" spans="1:16" ht="22.5" x14ac:dyDescent="0.2">
      <c r="A184" s="36">
        <f>IF(COUNTBLANK(B184)=1," ",COUNTA(B$15:B184))</f>
        <v>155</v>
      </c>
      <c r="B184" s="37" t="s">
        <v>66</v>
      </c>
      <c r="C184" s="45" t="s">
        <v>498</v>
      </c>
      <c r="D184" s="23" t="s">
        <v>71</v>
      </c>
      <c r="E184" s="66">
        <v>2</v>
      </c>
      <c r="F184" s="67"/>
      <c r="G184" s="64"/>
      <c r="H184" s="46">
        <f t="shared" si="14"/>
        <v>0</v>
      </c>
      <c r="I184" s="64"/>
      <c r="J184" s="64"/>
      <c r="K184" s="47">
        <f t="shared" si="15"/>
        <v>0</v>
      </c>
      <c r="L184" s="48">
        <f t="shared" si="16"/>
        <v>0</v>
      </c>
      <c r="M184" s="46">
        <f t="shared" si="17"/>
        <v>0</v>
      </c>
      <c r="N184" s="46">
        <f t="shared" si="18"/>
        <v>0</v>
      </c>
      <c r="O184" s="46">
        <f t="shared" si="19"/>
        <v>0</v>
      </c>
      <c r="P184" s="47">
        <f t="shared" si="20"/>
        <v>0</v>
      </c>
    </row>
    <row r="185" spans="1:16" x14ac:dyDescent="0.2">
      <c r="A185" s="36">
        <f>IF(COUNTBLANK(B185)=1," ",COUNTA(B$15:B185))</f>
        <v>156</v>
      </c>
      <c r="B185" s="37" t="s">
        <v>66</v>
      </c>
      <c r="C185" s="45" t="s">
        <v>499</v>
      </c>
      <c r="D185" s="23" t="s">
        <v>71</v>
      </c>
      <c r="E185" s="66">
        <v>2</v>
      </c>
      <c r="F185" s="67"/>
      <c r="G185" s="64"/>
      <c r="H185" s="46">
        <f t="shared" si="14"/>
        <v>0</v>
      </c>
      <c r="I185" s="64"/>
      <c r="J185" s="64"/>
      <c r="K185" s="47">
        <f t="shared" si="15"/>
        <v>0</v>
      </c>
      <c r="L185" s="48">
        <f t="shared" si="16"/>
        <v>0</v>
      </c>
      <c r="M185" s="46">
        <f t="shared" si="17"/>
        <v>0</v>
      </c>
      <c r="N185" s="46">
        <f t="shared" si="18"/>
        <v>0</v>
      </c>
      <c r="O185" s="46">
        <f t="shared" si="19"/>
        <v>0</v>
      </c>
      <c r="P185" s="47">
        <f t="shared" si="20"/>
        <v>0</v>
      </c>
    </row>
    <row r="186" spans="1:16" ht="33.75" x14ac:dyDescent="0.2">
      <c r="A186" s="36">
        <f>IF(COUNTBLANK(B186)=1," ",COUNTA(B$15:B186))</f>
        <v>157</v>
      </c>
      <c r="B186" s="37" t="s">
        <v>66</v>
      </c>
      <c r="C186" s="45" t="s">
        <v>501</v>
      </c>
      <c r="D186" s="23" t="s">
        <v>71</v>
      </c>
      <c r="E186" s="66">
        <v>10</v>
      </c>
      <c r="F186" s="67"/>
      <c r="G186" s="64"/>
      <c r="H186" s="46">
        <f t="shared" si="14"/>
        <v>0</v>
      </c>
      <c r="I186" s="64"/>
      <c r="J186" s="64"/>
      <c r="K186" s="47">
        <f t="shared" si="15"/>
        <v>0</v>
      </c>
      <c r="L186" s="48">
        <f t="shared" si="16"/>
        <v>0</v>
      </c>
      <c r="M186" s="46">
        <f t="shared" si="17"/>
        <v>0</v>
      </c>
      <c r="N186" s="46">
        <f t="shared" si="18"/>
        <v>0</v>
      </c>
      <c r="O186" s="46">
        <f t="shared" si="19"/>
        <v>0</v>
      </c>
      <c r="P186" s="47">
        <f t="shared" si="20"/>
        <v>0</v>
      </c>
    </row>
    <row r="187" spans="1:16" ht="22.5" x14ac:dyDescent="0.2">
      <c r="A187" s="36">
        <f>IF(COUNTBLANK(B187)=1," ",COUNTA(B$15:B187))</f>
        <v>158</v>
      </c>
      <c r="B187" s="37" t="s">
        <v>66</v>
      </c>
      <c r="C187" s="45" t="s">
        <v>479</v>
      </c>
      <c r="D187" s="23" t="s">
        <v>88</v>
      </c>
      <c r="E187" s="66">
        <v>0.5</v>
      </c>
      <c r="F187" s="67"/>
      <c r="G187" s="64"/>
      <c r="H187" s="46">
        <f t="shared" si="14"/>
        <v>0</v>
      </c>
      <c r="I187" s="64"/>
      <c r="J187" s="64"/>
      <c r="K187" s="47">
        <f t="shared" si="15"/>
        <v>0</v>
      </c>
      <c r="L187" s="48">
        <f t="shared" si="16"/>
        <v>0</v>
      </c>
      <c r="M187" s="46">
        <f t="shared" si="17"/>
        <v>0</v>
      </c>
      <c r="N187" s="46">
        <f t="shared" si="18"/>
        <v>0</v>
      </c>
      <c r="O187" s="46">
        <f t="shared" si="19"/>
        <v>0</v>
      </c>
      <c r="P187" s="47">
        <f t="shared" si="20"/>
        <v>0</v>
      </c>
    </row>
    <row r="188" spans="1:16" ht="22.5" x14ac:dyDescent="0.2">
      <c r="A188" s="36">
        <f>IF(COUNTBLANK(B188)=1," ",COUNTA(B$15:B188))</f>
        <v>159</v>
      </c>
      <c r="B188" s="37" t="s">
        <v>66</v>
      </c>
      <c r="C188" s="45" t="s">
        <v>480</v>
      </c>
      <c r="D188" s="23" t="s">
        <v>192</v>
      </c>
      <c r="E188" s="66">
        <v>1</v>
      </c>
      <c r="F188" s="67"/>
      <c r="G188" s="64"/>
      <c r="H188" s="46">
        <f t="shared" si="14"/>
        <v>0</v>
      </c>
      <c r="I188" s="64"/>
      <c r="J188" s="64"/>
      <c r="K188" s="47">
        <f t="shared" si="15"/>
        <v>0</v>
      </c>
      <c r="L188" s="48">
        <f t="shared" si="16"/>
        <v>0</v>
      </c>
      <c r="M188" s="46">
        <f t="shared" si="17"/>
        <v>0</v>
      </c>
      <c r="N188" s="46">
        <f t="shared" si="18"/>
        <v>0</v>
      </c>
      <c r="O188" s="46">
        <f t="shared" si="19"/>
        <v>0</v>
      </c>
      <c r="P188" s="47">
        <f t="shared" si="20"/>
        <v>0</v>
      </c>
    </row>
    <row r="189" spans="1:16" x14ac:dyDescent="0.2">
      <c r="A189" s="36">
        <f>IF(COUNTBLANK(B189)=1," ",COUNTA(B$15:B189))</f>
        <v>160</v>
      </c>
      <c r="B189" s="37" t="s">
        <v>66</v>
      </c>
      <c r="C189" s="45" t="s">
        <v>502</v>
      </c>
      <c r="D189" s="23" t="s">
        <v>192</v>
      </c>
      <c r="E189" s="66">
        <v>1</v>
      </c>
      <c r="F189" s="67"/>
      <c r="G189" s="64"/>
      <c r="H189" s="46">
        <f t="shared" si="14"/>
        <v>0</v>
      </c>
      <c r="I189" s="64"/>
      <c r="J189" s="64"/>
      <c r="K189" s="47">
        <f t="shared" si="15"/>
        <v>0</v>
      </c>
      <c r="L189" s="48">
        <f t="shared" si="16"/>
        <v>0</v>
      </c>
      <c r="M189" s="46">
        <f t="shared" si="17"/>
        <v>0</v>
      </c>
      <c r="N189" s="46">
        <f t="shared" si="18"/>
        <v>0</v>
      </c>
      <c r="O189" s="46">
        <f t="shared" si="19"/>
        <v>0</v>
      </c>
      <c r="P189" s="47">
        <f t="shared" si="20"/>
        <v>0</v>
      </c>
    </row>
    <row r="190" spans="1:16" ht="22.5" x14ac:dyDescent="0.2">
      <c r="A190" s="36">
        <f>IF(COUNTBLANK(B190)=1," ",COUNTA(B$15:B190))</f>
        <v>161</v>
      </c>
      <c r="B190" s="37" t="s">
        <v>66</v>
      </c>
      <c r="C190" s="45" t="s">
        <v>491</v>
      </c>
      <c r="D190" s="23" t="s">
        <v>192</v>
      </c>
      <c r="E190" s="66">
        <v>1</v>
      </c>
      <c r="F190" s="67"/>
      <c r="G190" s="64"/>
      <c r="H190" s="46">
        <f t="shared" si="14"/>
        <v>0</v>
      </c>
      <c r="I190" s="64"/>
      <c r="J190" s="64"/>
      <c r="K190" s="47">
        <f t="shared" si="15"/>
        <v>0</v>
      </c>
      <c r="L190" s="48">
        <f t="shared" si="16"/>
        <v>0</v>
      </c>
      <c r="M190" s="46">
        <f t="shared" si="17"/>
        <v>0</v>
      </c>
      <c r="N190" s="46">
        <f t="shared" si="18"/>
        <v>0</v>
      </c>
      <c r="O190" s="46">
        <f t="shared" si="19"/>
        <v>0</v>
      </c>
      <c r="P190" s="47">
        <f t="shared" si="20"/>
        <v>0</v>
      </c>
    </row>
    <row r="191" spans="1:16" x14ac:dyDescent="0.2">
      <c r="A191" s="36" t="str">
        <f>IF(COUNTBLANK(B191)=1," ",COUNTA(B$15:B191))</f>
        <v xml:space="preserve"> </v>
      </c>
      <c r="B191" s="37"/>
      <c r="C191" s="45" t="s">
        <v>510</v>
      </c>
      <c r="D191" s="23"/>
      <c r="E191" s="66"/>
      <c r="F191" s="67"/>
      <c r="G191" s="64"/>
      <c r="H191" s="46">
        <f t="shared" si="14"/>
        <v>0</v>
      </c>
      <c r="I191" s="64"/>
      <c r="J191" s="64"/>
      <c r="K191" s="47">
        <f t="shared" si="15"/>
        <v>0</v>
      </c>
      <c r="L191" s="48">
        <f t="shared" si="16"/>
        <v>0</v>
      </c>
      <c r="M191" s="46">
        <f t="shared" si="17"/>
        <v>0</v>
      </c>
      <c r="N191" s="46">
        <f t="shared" si="18"/>
        <v>0</v>
      </c>
      <c r="O191" s="46">
        <f t="shared" si="19"/>
        <v>0</v>
      </c>
      <c r="P191" s="47">
        <f t="shared" si="20"/>
        <v>0</v>
      </c>
    </row>
    <row r="192" spans="1:16" x14ac:dyDescent="0.2">
      <c r="A192" s="36" t="str">
        <f>IF(COUNTBLANK(B192)=1," ",COUNTA(B$15:B192))</f>
        <v xml:space="preserve"> </v>
      </c>
      <c r="B192" s="37"/>
      <c r="C192" s="45" t="s">
        <v>493</v>
      </c>
      <c r="D192" s="23"/>
      <c r="E192" s="66"/>
      <c r="F192" s="67"/>
      <c r="G192" s="64"/>
      <c r="H192" s="46">
        <f t="shared" si="14"/>
        <v>0</v>
      </c>
      <c r="I192" s="64"/>
      <c r="J192" s="64"/>
      <c r="K192" s="47">
        <f t="shared" si="15"/>
        <v>0</v>
      </c>
      <c r="L192" s="48">
        <f t="shared" si="16"/>
        <v>0</v>
      </c>
      <c r="M192" s="46">
        <f t="shared" si="17"/>
        <v>0</v>
      </c>
      <c r="N192" s="46">
        <f t="shared" si="18"/>
        <v>0</v>
      </c>
      <c r="O192" s="46">
        <f t="shared" si="19"/>
        <v>0</v>
      </c>
      <c r="P192" s="47">
        <f t="shared" si="20"/>
        <v>0</v>
      </c>
    </row>
    <row r="193" spans="1:16" x14ac:dyDescent="0.2">
      <c r="A193" s="36">
        <f>IF(COUNTBLANK(B193)=1," ",COUNTA(B$15:B193))</f>
        <v>162</v>
      </c>
      <c r="B193" s="37" t="s">
        <v>66</v>
      </c>
      <c r="C193" s="45" t="s">
        <v>494</v>
      </c>
      <c r="D193" s="23" t="s">
        <v>192</v>
      </c>
      <c r="E193" s="66">
        <v>5</v>
      </c>
      <c r="F193" s="67"/>
      <c r="G193" s="64"/>
      <c r="H193" s="46">
        <f t="shared" si="14"/>
        <v>0</v>
      </c>
      <c r="I193" s="64"/>
      <c r="J193" s="64"/>
      <c r="K193" s="47">
        <f t="shared" si="15"/>
        <v>0</v>
      </c>
      <c r="L193" s="48">
        <f t="shared" si="16"/>
        <v>0</v>
      </c>
      <c r="M193" s="46">
        <f t="shared" si="17"/>
        <v>0</v>
      </c>
      <c r="N193" s="46">
        <f t="shared" si="18"/>
        <v>0</v>
      </c>
      <c r="O193" s="46">
        <f t="shared" si="19"/>
        <v>0</v>
      </c>
      <c r="P193" s="47">
        <f t="shared" si="20"/>
        <v>0</v>
      </c>
    </row>
    <row r="194" spans="1:16" ht="33.75" x14ac:dyDescent="0.2">
      <c r="A194" s="36">
        <f>IF(COUNTBLANK(B194)=1," ",COUNTA(B$15:B194))</f>
        <v>163</v>
      </c>
      <c r="B194" s="37" t="s">
        <v>66</v>
      </c>
      <c r="C194" s="45" t="s">
        <v>811</v>
      </c>
      <c r="D194" s="23" t="s">
        <v>192</v>
      </c>
      <c r="E194" s="66">
        <v>10</v>
      </c>
      <c r="F194" s="67"/>
      <c r="G194" s="64"/>
      <c r="H194" s="46">
        <f t="shared" si="14"/>
        <v>0</v>
      </c>
      <c r="I194" s="64"/>
      <c r="J194" s="64"/>
      <c r="K194" s="47">
        <f t="shared" si="15"/>
        <v>0</v>
      </c>
      <c r="L194" s="48">
        <f t="shared" si="16"/>
        <v>0</v>
      </c>
      <c r="M194" s="46">
        <f t="shared" si="17"/>
        <v>0</v>
      </c>
      <c r="N194" s="46">
        <f t="shared" si="18"/>
        <v>0</v>
      </c>
      <c r="O194" s="46">
        <f t="shared" si="19"/>
        <v>0</v>
      </c>
      <c r="P194" s="47">
        <f t="shared" si="20"/>
        <v>0</v>
      </c>
    </row>
    <row r="195" spans="1:16" ht="33.75" x14ac:dyDescent="0.2">
      <c r="A195" s="36">
        <f>IF(COUNTBLANK(B195)=1," ",COUNTA(B$15:B195))</f>
        <v>164</v>
      </c>
      <c r="B195" s="37" t="s">
        <v>66</v>
      </c>
      <c r="C195" s="45" t="s">
        <v>807</v>
      </c>
      <c r="D195" s="23" t="s">
        <v>192</v>
      </c>
      <c r="E195" s="66">
        <v>5</v>
      </c>
      <c r="F195" s="67"/>
      <c r="G195" s="64"/>
      <c r="H195" s="46">
        <f t="shared" si="14"/>
        <v>0</v>
      </c>
      <c r="I195" s="64"/>
      <c r="J195" s="64"/>
      <c r="K195" s="47">
        <f t="shared" si="15"/>
        <v>0</v>
      </c>
      <c r="L195" s="48">
        <f t="shared" si="16"/>
        <v>0</v>
      </c>
      <c r="M195" s="46">
        <f t="shared" si="17"/>
        <v>0</v>
      </c>
      <c r="N195" s="46">
        <f t="shared" si="18"/>
        <v>0</v>
      </c>
      <c r="O195" s="46">
        <f t="shared" si="19"/>
        <v>0</v>
      </c>
      <c r="P195" s="47">
        <f t="shared" si="20"/>
        <v>0</v>
      </c>
    </row>
    <row r="196" spans="1:16" ht="22.5" x14ac:dyDescent="0.2">
      <c r="A196" s="36">
        <f>IF(COUNTBLANK(B196)=1," ",COUNTA(B$15:B196))</f>
        <v>165</v>
      </c>
      <c r="B196" s="37" t="s">
        <v>66</v>
      </c>
      <c r="C196" s="45" t="s">
        <v>737</v>
      </c>
      <c r="D196" s="23" t="s">
        <v>192</v>
      </c>
      <c r="E196" s="66">
        <v>15</v>
      </c>
      <c r="F196" s="67"/>
      <c r="G196" s="64"/>
      <c r="H196" s="46">
        <f t="shared" si="14"/>
        <v>0</v>
      </c>
      <c r="I196" s="64"/>
      <c r="J196" s="64"/>
      <c r="K196" s="47">
        <f t="shared" si="15"/>
        <v>0</v>
      </c>
      <c r="L196" s="48">
        <f t="shared" si="16"/>
        <v>0</v>
      </c>
      <c r="M196" s="46">
        <f t="shared" si="17"/>
        <v>0</v>
      </c>
      <c r="N196" s="46">
        <f t="shared" si="18"/>
        <v>0</v>
      </c>
      <c r="O196" s="46">
        <f t="shared" si="19"/>
        <v>0</v>
      </c>
      <c r="P196" s="47">
        <f t="shared" si="20"/>
        <v>0</v>
      </c>
    </row>
    <row r="197" spans="1:16" ht="22.5" x14ac:dyDescent="0.2">
      <c r="A197" s="36">
        <f>IF(COUNTBLANK(B197)=1," ",COUNTA(B$15:B197))</f>
        <v>166</v>
      </c>
      <c r="B197" s="37" t="s">
        <v>66</v>
      </c>
      <c r="C197" s="45" t="s">
        <v>738</v>
      </c>
      <c r="D197" s="23" t="s">
        <v>71</v>
      </c>
      <c r="E197" s="66">
        <v>15</v>
      </c>
      <c r="F197" s="67"/>
      <c r="G197" s="64"/>
      <c r="H197" s="46">
        <f t="shared" si="14"/>
        <v>0</v>
      </c>
      <c r="I197" s="64"/>
      <c r="J197" s="64"/>
      <c r="K197" s="47">
        <f t="shared" si="15"/>
        <v>0</v>
      </c>
      <c r="L197" s="48">
        <f t="shared" si="16"/>
        <v>0</v>
      </c>
      <c r="M197" s="46">
        <f t="shared" si="17"/>
        <v>0</v>
      </c>
      <c r="N197" s="46">
        <f t="shared" si="18"/>
        <v>0</v>
      </c>
      <c r="O197" s="46">
        <f t="shared" si="19"/>
        <v>0</v>
      </c>
      <c r="P197" s="47">
        <f t="shared" si="20"/>
        <v>0</v>
      </c>
    </row>
    <row r="198" spans="1:16" ht="22.5" x14ac:dyDescent="0.2">
      <c r="A198" s="36">
        <f>IF(COUNTBLANK(B198)=1," ",COUNTA(B$15:B198))</f>
        <v>167</v>
      </c>
      <c r="B198" s="37" t="s">
        <v>66</v>
      </c>
      <c r="C198" s="45" t="s">
        <v>495</v>
      </c>
      <c r="D198" s="23" t="s">
        <v>68</v>
      </c>
      <c r="E198" s="66">
        <v>200</v>
      </c>
      <c r="F198" s="67"/>
      <c r="G198" s="64"/>
      <c r="H198" s="46">
        <f t="shared" si="14"/>
        <v>0</v>
      </c>
      <c r="I198" s="64"/>
      <c r="J198" s="64"/>
      <c r="K198" s="47">
        <f t="shared" si="15"/>
        <v>0</v>
      </c>
      <c r="L198" s="48">
        <f t="shared" si="16"/>
        <v>0</v>
      </c>
      <c r="M198" s="46">
        <f t="shared" si="17"/>
        <v>0</v>
      </c>
      <c r="N198" s="46">
        <f t="shared" si="18"/>
        <v>0</v>
      </c>
      <c r="O198" s="46">
        <f t="shared" si="19"/>
        <v>0</v>
      </c>
      <c r="P198" s="47">
        <f t="shared" si="20"/>
        <v>0</v>
      </c>
    </row>
    <row r="199" spans="1:16" x14ac:dyDescent="0.2">
      <c r="A199" s="36">
        <f>IF(COUNTBLANK(B199)=1," ",COUNTA(B$15:B199))</f>
        <v>168</v>
      </c>
      <c r="B199" s="37" t="s">
        <v>66</v>
      </c>
      <c r="C199" s="45" t="s">
        <v>509</v>
      </c>
      <c r="D199" s="23" t="s">
        <v>68</v>
      </c>
      <c r="E199" s="66">
        <v>20</v>
      </c>
      <c r="F199" s="67"/>
      <c r="G199" s="64"/>
      <c r="H199" s="46">
        <f t="shared" si="14"/>
        <v>0</v>
      </c>
      <c r="I199" s="64"/>
      <c r="J199" s="64"/>
      <c r="K199" s="47">
        <f t="shared" si="15"/>
        <v>0</v>
      </c>
      <c r="L199" s="48">
        <f t="shared" si="16"/>
        <v>0</v>
      </c>
      <c r="M199" s="46">
        <f t="shared" si="17"/>
        <v>0</v>
      </c>
      <c r="N199" s="46">
        <f t="shared" si="18"/>
        <v>0</v>
      </c>
      <c r="O199" s="46">
        <f t="shared" si="19"/>
        <v>0</v>
      </c>
      <c r="P199" s="47">
        <f t="shared" si="20"/>
        <v>0</v>
      </c>
    </row>
    <row r="200" spans="1:16" x14ac:dyDescent="0.2">
      <c r="A200" s="36">
        <f>IF(COUNTBLANK(B200)=1," ",COUNTA(B$15:B200))</f>
        <v>169</v>
      </c>
      <c r="B200" s="37" t="s">
        <v>66</v>
      </c>
      <c r="C200" s="45" t="s">
        <v>496</v>
      </c>
      <c r="D200" s="23" t="s">
        <v>71</v>
      </c>
      <c r="E200" s="66">
        <v>60</v>
      </c>
      <c r="F200" s="67"/>
      <c r="G200" s="64"/>
      <c r="H200" s="46">
        <f t="shared" si="14"/>
        <v>0</v>
      </c>
      <c r="I200" s="64"/>
      <c r="J200" s="64"/>
      <c r="K200" s="47">
        <f t="shared" si="15"/>
        <v>0</v>
      </c>
      <c r="L200" s="48">
        <f t="shared" si="16"/>
        <v>0</v>
      </c>
      <c r="M200" s="46">
        <f t="shared" si="17"/>
        <v>0</v>
      </c>
      <c r="N200" s="46">
        <f t="shared" si="18"/>
        <v>0</v>
      </c>
      <c r="O200" s="46">
        <f t="shared" si="19"/>
        <v>0</v>
      </c>
      <c r="P200" s="47">
        <f t="shared" si="20"/>
        <v>0</v>
      </c>
    </row>
    <row r="201" spans="1:16" x14ac:dyDescent="0.2">
      <c r="A201" s="36">
        <f>IF(COUNTBLANK(B201)=1," ",COUNTA(B$15:B201))</f>
        <v>170</v>
      </c>
      <c r="B201" s="37" t="s">
        <v>66</v>
      </c>
      <c r="C201" s="45" t="s">
        <v>497</v>
      </c>
      <c r="D201" s="23" t="s">
        <v>71</v>
      </c>
      <c r="E201" s="66">
        <v>10</v>
      </c>
      <c r="F201" s="67"/>
      <c r="G201" s="64"/>
      <c r="H201" s="46">
        <f t="shared" si="14"/>
        <v>0</v>
      </c>
      <c r="I201" s="64"/>
      <c r="J201" s="64"/>
      <c r="K201" s="47">
        <f t="shared" si="15"/>
        <v>0</v>
      </c>
      <c r="L201" s="48">
        <f t="shared" si="16"/>
        <v>0</v>
      </c>
      <c r="M201" s="46">
        <f t="shared" si="17"/>
        <v>0</v>
      </c>
      <c r="N201" s="46">
        <f t="shared" si="18"/>
        <v>0</v>
      </c>
      <c r="O201" s="46">
        <f t="shared" si="19"/>
        <v>0</v>
      </c>
      <c r="P201" s="47">
        <f t="shared" si="20"/>
        <v>0</v>
      </c>
    </row>
    <row r="202" spans="1:16" ht="22.5" x14ac:dyDescent="0.2">
      <c r="A202" s="36">
        <f>IF(COUNTBLANK(B202)=1," ",COUNTA(B$15:B202))</f>
        <v>171</v>
      </c>
      <c r="B202" s="37" t="s">
        <v>66</v>
      </c>
      <c r="C202" s="45" t="s">
        <v>498</v>
      </c>
      <c r="D202" s="23" t="s">
        <v>71</v>
      </c>
      <c r="E202" s="66">
        <v>10</v>
      </c>
      <c r="F202" s="67"/>
      <c r="G202" s="64"/>
      <c r="H202" s="46">
        <f t="shared" si="14"/>
        <v>0</v>
      </c>
      <c r="I202" s="64"/>
      <c r="J202" s="64"/>
      <c r="K202" s="47">
        <f t="shared" si="15"/>
        <v>0</v>
      </c>
      <c r="L202" s="48">
        <f t="shared" si="16"/>
        <v>0</v>
      </c>
      <c r="M202" s="46">
        <f t="shared" si="17"/>
        <v>0</v>
      </c>
      <c r="N202" s="46">
        <f t="shared" si="18"/>
        <v>0</v>
      </c>
      <c r="O202" s="46">
        <f t="shared" si="19"/>
        <v>0</v>
      </c>
      <c r="P202" s="47">
        <f t="shared" si="20"/>
        <v>0</v>
      </c>
    </row>
    <row r="203" spans="1:16" x14ac:dyDescent="0.2">
      <c r="A203" s="36">
        <f>IF(COUNTBLANK(B203)=1," ",COUNTA(B$15:B203))</f>
        <v>172</v>
      </c>
      <c r="B203" s="37" t="s">
        <v>66</v>
      </c>
      <c r="C203" s="45" t="s">
        <v>499</v>
      </c>
      <c r="D203" s="23" t="s">
        <v>71</v>
      </c>
      <c r="E203" s="66">
        <v>10</v>
      </c>
      <c r="F203" s="67"/>
      <c r="G203" s="64"/>
      <c r="H203" s="46">
        <f t="shared" si="14"/>
        <v>0</v>
      </c>
      <c r="I203" s="64"/>
      <c r="J203" s="64"/>
      <c r="K203" s="47">
        <f t="shared" si="15"/>
        <v>0</v>
      </c>
      <c r="L203" s="48">
        <f t="shared" si="16"/>
        <v>0</v>
      </c>
      <c r="M203" s="46">
        <f t="shared" si="17"/>
        <v>0</v>
      </c>
      <c r="N203" s="46">
        <f t="shared" si="18"/>
        <v>0</v>
      </c>
      <c r="O203" s="46">
        <f t="shared" si="19"/>
        <v>0</v>
      </c>
      <c r="P203" s="47">
        <f t="shared" si="20"/>
        <v>0</v>
      </c>
    </row>
    <row r="204" spans="1:16" ht="33.75" x14ac:dyDescent="0.2">
      <c r="A204" s="36">
        <f>IF(COUNTBLANK(B204)=1," ",COUNTA(B$15:B204))</f>
        <v>173</v>
      </c>
      <c r="B204" s="37" t="s">
        <v>66</v>
      </c>
      <c r="C204" s="45" t="s">
        <v>501</v>
      </c>
      <c r="D204" s="23" t="s">
        <v>71</v>
      </c>
      <c r="E204" s="66">
        <v>50</v>
      </c>
      <c r="F204" s="67"/>
      <c r="G204" s="64"/>
      <c r="H204" s="46">
        <f t="shared" si="14"/>
        <v>0</v>
      </c>
      <c r="I204" s="64"/>
      <c r="J204" s="64"/>
      <c r="K204" s="47">
        <f t="shared" si="15"/>
        <v>0</v>
      </c>
      <c r="L204" s="48">
        <f t="shared" si="16"/>
        <v>0</v>
      </c>
      <c r="M204" s="46">
        <f t="shared" si="17"/>
        <v>0</v>
      </c>
      <c r="N204" s="46">
        <f t="shared" si="18"/>
        <v>0</v>
      </c>
      <c r="O204" s="46">
        <f t="shared" si="19"/>
        <v>0</v>
      </c>
      <c r="P204" s="47">
        <f t="shared" si="20"/>
        <v>0</v>
      </c>
    </row>
    <row r="205" spans="1:16" ht="22.5" x14ac:dyDescent="0.2">
      <c r="A205" s="36">
        <f>IF(COUNTBLANK(B205)=1," ",COUNTA(B$15:B205))</f>
        <v>174</v>
      </c>
      <c r="B205" s="37" t="s">
        <v>66</v>
      </c>
      <c r="C205" s="45" t="s">
        <v>479</v>
      </c>
      <c r="D205" s="23" t="s">
        <v>88</v>
      </c>
      <c r="E205" s="66">
        <v>2.5</v>
      </c>
      <c r="F205" s="67"/>
      <c r="G205" s="64"/>
      <c r="H205" s="46">
        <f t="shared" si="14"/>
        <v>0</v>
      </c>
      <c r="I205" s="64"/>
      <c r="J205" s="64"/>
      <c r="K205" s="47">
        <f t="shared" si="15"/>
        <v>0</v>
      </c>
      <c r="L205" s="48">
        <f t="shared" si="16"/>
        <v>0</v>
      </c>
      <c r="M205" s="46">
        <f t="shared" si="17"/>
        <v>0</v>
      </c>
      <c r="N205" s="46">
        <f t="shared" si="18"/>
        <v>0</v>
      </c>
      <c r="O205" s="46">
        <f t="shared" si="19"/>
        <v>0</v>
      </c>
      <c r="P205" s="47">
        <f t="shared" si="20"/>
        <v>0</v>
      </c>
    </row>
    <row r="206" spans="1:16" ht="22.5" x14ac:dyDescent="0.2">
      <c r="A206" s="36">
        <f>IF(COUNTBLANK(B206)=1," ",COUNTA(B$15:B206))</f>
        <v>175</v>
      </c>
      <c r="B206" s="37" t="s">
        <v>66</v>
      </c>
      <c r="C206" s="45" t="s">
        <v>480</v>
      </c>
      <c r="D206" s="23" t="s">
        <v>192</v>
      </c>
      <c r="E206" s="66">
        <v>5</v>
      </c>
      <c r="F206" s="67"/>
      <c r="G206" s="64"/>
      <c r="H206" s="46">
        <f t="shared" si="14"/>
        <v>0</v>
      </c>
      <c r="I206" s="64"/>
      <c r="J206" s="64"/>
      <c r="K206" s="47">
        <f t="shared" si="15"/>
        <v>0</v>
      </c>
      <c r="L206" s="48">
        <f t="shared" si="16"/>
        <v>0</v>
      </c>
      <c r="M206" s="46">
        <f t="shared" si="17"/>
        <v>0</v>
      </c>
      <c r="N206" s="46">
        <f t="shared" si="18"/>
        <v>0</v>
      </c>
      <c r="O206" s="46">
        <f t="shared" si="19"/>
        <v>0</v>
      </c>
      <c r="P206" s="47">
        <f t="shared" si="20"/>
        <v>0</v>
      </c>
    </row>
    <row r="207" spans="1:16" x14ac:dyDescent="0.2">
      <c r="A207" s="36">
        <f>IF(COUNTBLANK(B207)=1," ",COUNTA(B$15:B207))</f>
        <v>176</v>
      </c>
      <c r="B207" s="37" t="s">
        <v>66</v>
      </c>
      <c r="C207" s="45" t="s">
        <v>502</v>
      </c>
      <c r="D207" s="23" t="s">
        <v>192</v>
      </c>
      <c r="E207" s="66">
        <v>5</v>
      </c>
      <c r="F207" s="67"/>
      <c r="G207" s="64"/>
      <c r="H207" s="46">
        <f t="shared" si="14"/>
        <v>0</v>
      </c>
      <c r="I207" s="64"/>
      <c r="J207" s="64"/>
      <c r="K207" s="47">
        <f t="shared" si="15"/>
        <v>0</v>
      </c>
      <c r="L207" s="48">
        <f t="shared" si="16"/>
        <v>0</v>
      </c>
      <c r="M207" s="46">
        <f t="shared" si="17"/>
        <v>0</v>
      </c>
      <c r="N207" s="46">
        <f t="shared" si="18"/>
        <v>0</v>
      </c>
      <c r="O207" s="46">
        <f t="shared" si="19"/>
        <v>0</v>
      </c>
      <c r="P207" s="47">
        <f t="shared" si="20"/>
        <v>0</v>
      </c>
    </row>
    <row r="208" spans="1:16" ht="22.5" x14ac:dyDescent="0.2">
      <c r="A208" s="36">
        <f>IF(COUNTBLANK(B208)=1," ",COUNTA(B$15:B208))</f>
        <v>177</v>
      </c>
      <c r="B208" s="37" t="s">
        <v>66</v>
      </c>
      <c r="C208" s="45" t="s">
        <v>491</v>
      </c>
      <c r="D208" s="23" t="s">
        <v>192</v>
      </c>
      <c r="E208" s="66">
        <v>5</v>
      </c>
      <c r="F208" s="67"/>
      <c r="G208" s="64"/>
      <c r="H208" s="46">
        <f t="shared" si="14"/>
        <v>0</v>
      </c>
      <c r="I208" s="64"/>
      <c r="J208" s="64"/>
      <c r="K208" s="47">
        <f t="shared" si="15"/>
        <v>0</v>
      </c>
      <c r="L208" s="48">
        <f t="shared" si="16"/>
        <v>0</v>
      </c>
      <c r="M208" s="46">
        <f t="shared" si="17"/>
        <v>0</v>
      </c>
      <c r="N208" s="46">
        <f t="shared" si="18"/>
        <v>0</v>
      </c>
      <c r="O208" s="46">
        <f t="shared" si="19"/>
        <v>0</v>
      </c>
      <c r="P208" s="47">
        <f t="shared" si="20"/>
        <v>0</v>
      </c>
    </row>
    <row r="209" spans="1:16" x14ac:dyDescent="0.2">
      <c r="A209" s="36" t="str">
        <f>IF(COUNTBLANK(B209)=1," ",COUNTA(B$15:B209))</f>
        <v xml:space="preserve"> </v>
      </c>
      <c r="B209" s="37"/>
      <c r="C209" s="45" t="s">
        <v>511</v>
      </c>
      <c r="D209" s="23"/>
      <c r="E209" s="66"/>
      <c r="F209" s="67"/>
      <c r="G209" s="64"/>
      <c r="H209" s="46">
        <f t="shared" si="14"/>
        <v>0</v>
      </c>
      <c r="I209" s="64"/>
      <c r="J209" s="64"/>
      <c r="K209" s="47">
        <f t="shared" si="15"/>
        <v>0</v>
      </c>
      <c r="L209" s="48">
        <f t="shared" si="16"/>
        <v>0</v>
      </c>
      <c r="M209" s="46">
        <f t="shared" si="17"/>
        <v>0</v>
      </c>
      <c r="N209" s="46">
        <f t="shared" si="18"/>
        <v>0</v>
      </c>
      <c r="O209" s="46">
        <f t="shared" si="19"/>
        <v>0</v>
      </c>
      <c r="P209" s="47">
        <f t="shared" si="20"/>
        <v>0</v>
      </c>
    </row>
    <row r="210" spans="1:16" x14ac:dyDescent="0.2">
      <c r="A210" s="36" t="str">
        <f>IF(COUNTBLANK(B210)=1," ",COUNTA(B$15:B210))</f>
        <v xml:space="preserve"> </v>
      </c>
      <c r="B210" s="37"/>
      <c r="C210" s="45" t="s">
        <v>493</v>
      </c>
      <c r="D210" s="23"/>
      <c r="E210" s="66"/>
      <c r="F210" s="67"/>
      <c r="G210" s="64"/>
      <c r="H210" s="46">
        <f t="shared" si="14"/>
        <v>0</v>
      </c>
      <c r="I210" s="64"/>
      <c r="J210" s="64"/>
      <c r="K210" s="47">
        <f t="shared" si="15"/>
        <v>0</v>
      </c>
      <c r="L210" s="48">
        <f t="shared" si="16"/>
        <v>0</v>
      </c>
      <c r="M210" s="46">
        <f t="shared" si="17"/>
        <v>0</v>
      </c>
      <c r="N210" s="46">
        <f t="shared" si="18"/>
        <v>0</v>
      </c>
      <c r="O210" s="46">
        <f t="shared" si="19"/>
        <v>0</v>
      </c>
      <c r="P210" s="47">
        <f t="shared" si="20"/>
        <v>0</v>
      </c>
    </row>
    <row r="211" spans="1:16" x14ac:dyDescent="0.2">
      <c r="A211" s="36">
        <f>IF(COUNTBLANK(B211)=1," ",COUNTA(B$15:B211))</f>
        <v>178</v>
      </c>
      <c r="B211" s="37" t="s">
        <v>66</v>
      </c>
      <c r="C211" s="45" t="s">
        <v>494</v>
      </c>
      <c r="D211" s="23" t="s">
        <v>192</v>
      </c>
      <c r="E211" s="66">
        <v>5</v>
      </c>
      <c r="F211" s="67"/>
      <c r="G211" s="64"/>
      <c r="H211" s="46">
        <f t="shared" si="14"/>
        <v>0</v>
      </c>
      <c r="I211" s="64"/>
      <c r="J211" s="64"/>
      <c r="K211" s="47">
        <f t="shared" si="15"/>
        <v>0</v>
      </c>
      <c r="L211" s="48">
        <f t="shared" si="16"/>
        <v>0</v>
      </c>
      <c r="M211" s="46">
        <f t="shared" si="17"/>
        <v>0</v>
      </c>
      <c r="N211" s="46">
        <f t="shared" si="18"/>
        <v>0</v>
      </c>
      <c r="O211" s="46">
        <f t="shared" si="19"/>
        <v>0</v>
      </c>
      <c r="P211" s="47">
        <f t="shared" si="20"/>
        <v>0</v>
      </c>
    </row>
    <row r="212" spans="1:16" ht="33.75" x14ac:dyDescent="0.2">
      <c r="A212" s="36">
        <f>IF(COUNTBLANK(B212)=1," ",COUNTA(B$15:B212))</f>
        <v>179</v>
      </c>
      <c r="B212" s="37" t="s">
        <v>66</v>
      </c>
      <c r="C212" s="45" t="s">
        <v>811</v>
      </c>
      <c r="D212" s="23" t="s">
        <v>192</v>
      </c>
      <c r="E212" s="66">
        <v>15</v>
      </c>
      <c r="F212" s="67"/>
      <c r="G212" s="64"/>
      <c r="H212" s="46">
        <f t="shared" si="14"/>
        <v>0</v>
      </c>
      <c r="I212" s="64"/>
      <c r="J212" s="64"/>
      <c r="K212" s="47">
        <f t="shared" si="15"/>
        <v>0</v>
      </c>
      <c r="L212" s="48">
        <f t="shared" si="16"/>
        <v>0</v>
      </c>
      <c r="M212" s="46">
        <f t="shared" si="17"/>
        <v>0</v>
      </c>
      <c r="N212" s="46">
        <f t="shared" si="18"/>
        <v>0</v>
      </c>
      <c r="O212" s="46">
        <f t="shared" si="19"/>
        <v>0</v>
      </c>
      <c r="P212" s="47">
        <f t="shared" si="20"/>
        <v>0</v>
      </c>
    </row>
    <row r="213" spans="1:16" ht="33.75" x14ac:dyDescent="0.2">
      <c r="A213" s="36">
        <f>IF(COUNTBLANK(B213)=1," ",COUNTA(B$15:B213))</f>
        <v>180</v>
      </c>
      <c r="B213" s="37" t="s">
        <v>66</v>
      </c>
      <c r="C213" s="45" t="s">
        <v>812</v>
      </c>
      <c r="D213" s="23" t="s">
        <v>192</v>
      </c>
      <c r="E213" s="66">
        <v>5</v>
      </c>
      <c r="F213" s="67"/>
      <c r="G213" s="64"/>
      <c r="H213" s="46">
        <f t="shared" si="14"/>
        <v>0</v>
      </c>
      <c r="I213" s="64"/>
      <c r="J213" s="64"/>
      <c r="K213" s="47">
        <f t="shared" si="15"/>
        <v>0</v>
      </c>
      <c r="L213" s="48">
        <f t="shared" si="16"/>
        <v>0</v>
      </c>
      <c r="M213" s="46">
        <f t="shared" si="17"/>
        <v>0</v>
      </c>
      <c r="N213" s="46">
        <f t="shared" si="18"/>
        <v>0</v>
      </c>
      <c r="O213" s="46">
        <f t="shared" si="19"/>
        <v>0</v>
      </c>
      <c r="P213" s="47">
        <f t="shared" si="20"/>
        <v>0</v>
      </c>
    </row>
    <row r="214" spans="1:16" ht="22.5" x14ac:dyDescent="0.2">
      <c r="A214" s="36">
        <f>IF(COUNTBLANK(B214)=1," ",COUNTA(B$15:B214))</f>
        <v>181</v>
      </c>
      <c r="B214" s="37" t="s">
        <v>66</v>
      </c>
      <c r="C214" s="45" t="s">
        <v>737</v>
      </c>
      <c r="D214" s="23" t="s">
        <v>192</v>
      </c>
      <c r="E214" s="66">
        <v>20</v>
      </c>
      <c r="F214" s="67"/>
      <c r="G214" s="64"/>
      <c r="H214" s="46">
        <f t="shared" si="14"/>
        <v>0</v>
      </c>
      <c r="I214" s="64"/>
      <c r="J214" s="64"/>
      <c r="K214" s="47">
        <f t="shared" si="15"/>
        <v>0</v>
      </c>
      <c r="L214" s="48">
        <f t="shared" si="16"/>
        <v>0</v>
      </c>
      <c r="M214" s="46">
        <f t="shared" si="17"/>
        <v>0</v>
      </c>
      <c r="N214" s="46">
        <f t="shared" si="18"/>
        <v>0</v>
      </c>
      <c r="O214" s="46">
        <f t="shared" si="19"/>
        <v>0</v>
      </c>
      <c r="P214" s="47">
        <f t="shared" si="20"/>
        <v>0</v>
      </c>
    </row>
    <row r="215" spans="1:16" ht="22.5" x14ac:dyDescent="0.2">
      <c r="A215" s="36">
        <f>IF(COUNTBLANK(B215)=1," ",COUNTA(B$15:B215))</f>
        <v>182</v>
      </c>
      <c r="B215" s="37" t="s">
        <v>66</v>
      </c>
      <c r="C215" s="45" t="s">
        <v>738</v>
      </c>
      <c r="D215" s="23" t="s">
        <v>71</v>
      </c>
      <c r="E215" s="66">
        <v>20</v>
      </c>
      <c r="F215" s="67"/>
      <c r="G215" s="64"/>
      <c r="H215" s="46">
        <f t="shared" si="14"/>
        <v>0</v>
      </c>
      <c r="I215" s="64"/>
      <c r="J215" s="64"/>
      <c r="K215" s="47">
        <f t="shared" si="15"/>
        <v>0</v>
      </c>
      <c r="L215" s="48">
        <f t="shared" si="16"/>
        <v>0</v>
      </c>
      <c r="M215" s="46">
        <f t="shared" si="17"/>
        <v>0</v>
      </c>
      <c r="N215" s="46">
        <f t="shared" si="18"/>
        <v>0</v>
      </c>
      <c r="O215" s="46">
        <f t="shared" si="19"/>
        <v>0</v>
      </c>
      <c r="P215" s="47">
        <f t="shared" si="20"/>
        <v>0</v>
      </c>
    </row>
    <row r="216" spans="1:16" ht="22.5" x14ac:dyDescent="0.2">
      <c r="A216" s="36">
        <f>IF(COUNTBLANK(B216)=1," ",COUNTA(B$15:B216))</f>
        <v>183</v>
      </c>
      <c r="B216" s="37" t="s">
        <v>66</v>
      </c>
      <c r="C216" s="45" t="s">
        <v>495</v>
      </c>
      <c r="D216" s="23" t="s">
        <v>68</v>
      </c>
      <c r="E216" s="66">
        <v>410</v>
      </c>
      <c r="F216" s="67"/>
      <c r="G216" s="64"/>
      <c r="H216" s="46">
        <f t="shared" ref="H216:H279" si="21">ROUND(F216*G216,2)</f>
        <v>0</v>
      </c>
      <c r="I216" s="64"/>
      <c r="J216" s="64"/>
      <c r="K216" s="47">
        <f t="shared" ref="K216:K279" si="22">SUM(H216:J216)</f>
        <v>0</v>
      </c>
      <c r="L216" s="48">
        <f t="shared" ref="L216:L279" si="23">ROUND(E216*F216,2)</f>
        <v>0</v>
      </c>
      <c r="M216" s="46">
        <f t="shared" ref="M216:M279" si="24">ROUND(H216*E216,2)</f>
        <v>0</v>
      </c>
      <c r="N216" s="46">
        <f t="shared" ref="N216:N279" si="25">ROUND(I216*E216,2)</f>
        <v>0</v>
      </c>
      <c r="O216" s="46">
        <f t="shared" ref="O216:O279" si="26">ROUND(J216*E216,2)</f>
        <v>0</v>
      </c>
      <c r="P216" s="47">
        <f t="shared" ref="P216:P279" si="27">SUM(M216:O216)</f>
        <v>0</v>
      </c>
    </row>
    <row r="217" spans="1:16" x14ac:dyDescent="0.2">
      <c r="A217" s="36">
        <f>IF(COUNTBLANK(B217)=1," ",COUNTA(B$15:B217))</f>
        <v>184</v>
      </c>
      <c r="B217" s="37" t="s">
        <v>66</v>
      </c>
      <c r="C217" s="45" t="s">
        <v>509</v>
      </c>
      <c r="D217" s="23" t="s">
        <v>68</v>
      </c>
      <c r="E217" s="66">
        <v>50</v>
      </c>
      <c r="F217" s="67"/>
      <c r="G217" s="64"/>
      <c r="H217" s="46">
        <f t="shared" si="21"/>
        <v>0</v>
      </c>
      <c r="I217" s="64"/>
      <c r="J217" s="64"/>
      <c r="K217" s="47">
        <f t="shared" si="22"/>
        <v>0</v>
      </c>
      <c r="L217" s="48">
        <f t="shared" si="23"/>
        <v>0</v>
      </c>
      <c r="M217" s="46">
        <f t="shared" si="24"/>
        <v>0</v>
      </c>
      <c r="N217" s="46">
        <f t="shared" si="25"/>
        <v>0</v>
      </c>
      <c r="O217" s="46">
        <f t="shared" si="26"/>
        <v>0</v>
      </c>
      <c r="P217" s="47">
        <f t="shared" si="27"/>
        <v>0</v>
      </c>
    </row>
    <row r="218" spans="1:16" x14ac:dyDescent="0.2">
      <c r="A218" s="36">
        <f>IF(COUNTBLANK(B218)=1," ",COUNTA(B$15:B218))</f>
        <v>185</v>
      </c>
      <c r="B218" s="37" t="s">
        <v>66</v>
      </c>
      <c r="C218" s="45" t="s">
        <v>496</v>
      </c>
      <c r="D218" s="23" t="s">
        <v>71</v>
      </c>
      <c r="E218" s="66">
        <v>80</v>
      </c>
      <c r="F218" s="67"/>
      <c r="G218" s="64"/>
      <c r="H218" s="46">
        <f t="shared" si="21"/>
        <v>0</v>
      </c>
      <c r="I218" s="64"/>
      <c r="J218" s="64"/>
      <c r="K218" s="47">
        <f t="shared" si="22"/>
        <v>0</v>
      </c>
      <c r="L218" s="48">
        <f t="shared" si="23"/>
        <v>0</v>
      </c>
      <c r="M218" s="46">
        <f t="shared" si="24"/>
        <v>0</v>
      </c>
      <c r="N218" s="46">
        <f t="shared" si="25"/>
        <v>0</v>
      </c>
      <c r="O218" s="46">
        <f t="shared" si="26"/>
        <v>0</v>
      </c>
      <c r="P218" s="47">
        <f t="shared" si="27"/>
        <v>0</v>
      </c>
    </row>
    <row r="219" spans="1:16" x14ac:dyDescent="0.2">
      <c r="A219" s="36">
        <f>IF(COUNTBLANK(B219)=1," ",COUNTA(B$15:B219))</f>
        <v>186</v>
      </c>
      <c r="B219" s="37" t="s">
        <v>66</v>
      </c>
      <c r="C219" s="45" t="s">
        <v>497</v>
      </c>
      <c r="D219" s="23" t="s">
        <v>71</v>
      </c>
      <c r="E219" s="66">
        <v>30</v>
      </c>
      <c r="F219" s="67"/>
      <c r="G219" s="64"/>
      <c r="H219" s="46">
        <f t="shared" si="21"/>
        <v>0</v>
      </c>
      <c r="I219" s="64"/>
      <c r="J219" s="64"/>
      <c r="K219" s="47">
        <f t="shared" si="22"/>
        <v>0</v>
      </c>
      <c r="L219" s="48">
        <f t="shared" si="23"/>
        <v>0</v>
      </c>
      <c r="M219" s="46">
        <f t="shared" si="24"/>
        <v>0</v>
      </c>
      <c r="N219" s="46">
        <f t="shared" si="25"/>
        <v>0</v>
      </c>
      <c r="O219" s="46">
        <f t="shared" si="26"/>
        <v>0</v>
      </c>
      <c r="P219" s="47">
        <f t="shared" si="27"/>
        <v>0</v>
      </c>
    </row>
    <row r="220" spans="1:16" ht="22.5" x14ac:dyDescent="0.2">
      <c r="A220" s="36">
        <f>IF(COUNTBLANK(B220)=1," ",COUNTA(B$15:B220))</f>
        <v>187</v>
      </c>
      <c r="B220" s="37" t="s">
        <v>66</v>
      </c>
      <c r="C220" s="45" t="s">
        <v>498</v>
      </c>
      <c r="D220" s="23" t="s">
        <v>71</v>
      </c>
      <c r="E220" s="66">
        <v>10</v>
      </c>
      <c r="F220" s="67"/>
      <c r="G220" s="64"/>
      <c r="H220" s="46">
        <f t="shared" si="21"/>
        <v>0</v>
      </c>
      <c r="I220" s="64"/>
      <c r="J220" s="64"/>
      <c r="K220" s="47">
        <f t="shared" si="22"/>
        <v>0</v>
      </c>
      <c r="L220" s="48">
        <f t="shared" si="23"/>
        <v>0</v>
      </c>
      <c r="M220" s="46">
        <f t="shared" si="24"/>
        <v>0</v>
      </c>
      <c r="N220" s="46">
        <f t="shared" si="25"/>
        <v>0</v>
      </c>
      <c r="O220" s="46">
        <f t="shared" si="26"/>
        <v>0</v>
      </c>
      <c r="P220" s="47">
        <f t="shared" si="27"/>
        <v>0</v>
      </c>
    </row>
    <row r="221" spans="1:16" x14ac:dyDescent="0.2">
      <c r="A221" s="36">
        <f>IF(COUNTBLANK(B221)=1," ",COUNTA(B$15:B221))</f>
        <v>188</v>
      </c>
      <c r="B221" s="37" t="s">
        <v>66</v>
      </c>
      <c r="C221" s="45" t="s">
        <v>499</v>
      </c>
      <c r="D221" s="23" t="s">
        <v>71</v>
      </c>
      <c r="E221" s="66">
        <v>10</v>
      </c>
      <c r="F221" s="67"/>
      <c r="G221" s="64"/>
      <c r="H221" s="46">
        <f t="shared" si="21"/>
        <v>0</v>
      </c>
      <c r="I221" s="64"/>
      <c r="J221" s="64"/>
      <c r="K221" s="47">
        <f t="shared" si="22"/>
        <v>0</v>
      </c>
      <c r="L221" s="48">
        <f t="shared" si="23"/>
        <v>0</v>
      </c>
      <c r="M221" s="46">
        <f t="shared" si="24"/>
        <v>0</v>
      </c>
      <c r="N221" s="46">
        <f t="shared" si="25"/>
        <v>0</v>
      </c>
      <c r="O221" s="46">
        <f t="shared" si="26"/>
        <v>0</v>
      </c>
      <c r="P221" s="47">
        <f t="shared" si="27"/>
        <v>0</v>
      </c>
    </row>
    <row r="222" spans="1:16" x14ac:dyDescent="0.2">
      <c r="A222" s="36">
        <f>IF(COUNTBLANK(B222)=1," ",COUNTA(B$15:B222))</f>
        <v>189</v>
      </c>
      <c r="B222" s="37" t="s">
        <v>66</v>
      </c>
      <c r="C222" s="45" t="s">
        <v>500</v>
      </c>
      <c r="D222" s="23" t="s">
        <v>71</v>
      </c>
      <c r="E222" s="66">
        <v>10</v>
      </c>
      <c r="F222" s="67"/>
      <c r="G222" s="64"/>
      <c r="H222" s="46">
        <f t="shared" si="21"/>
        <v>0</v>
      </c>
      <c r="I222" s="64"/>
      <c r="J222" s="64"/>
      <c r="K222" s="47">
        <f t="shared" si="22"/>
        <v>0</v>
      </c>
      <c r="L222" s="48">
        <f t="shared" si="23"/>
        <v>0</v>
      </c>
      <c r="M222" s="46">
        <f t="shared" si="24"/>
        <v>0</v>
      </c>
      <c r="N222" s="46">
        <f t="shared" si="25"/>
        <v>0</v>
      </c>
      <c r="O222" s="46">
        <f t="shared" si="26"/>
        <v>0</v>
      </c>
      <c r="P222" s="47">
        <f t="shared" si="27"/>
        <v>0</v>
      </c>
    </row>
    <row r="223" spans="1:16" ht="33.75" x14ac:dyDescent="0.2">
      <c r="A223" s="36">
        <f>IF(COUNTBLANK(B223)=1," ",COUNTA(B$15:B223))</f>
        <v>190</v>
      </c>
      <c r="B223" s="37" t="s">
        <v>66</v>
      </c>
      <c r="C223" s="45" t="s">
        <v>501</v>
      </c>
      <c r="D223" s="23" t="s">
        <v>71</v>
      </c>
      <c r="E223" s="66">
        <v>60</v>
      </c>
      <c r="F223" s="67"/>
      <c r="G223" s="64"/>
      <c r="H223" s="46">
        <f t="shared" si="21"/>
        <v>0</v>
      </c>
      <c r="I223" s="64"/>
      <c r="J223" s="64"/>
      <c r="K223" s="47">
        <f t="shared" si="22"/>
        <v>0</v>
      </c>
      <c r="L223" s="48">
        <f t="shared" si="23"/>
        <v>0</v>
      </c>
      <c r="M223" s="46">
        <f t="shared" si="24"/>
        <v>0</v>
      </c>
      <c r="N223" s="46">
        <f t="shared" si="25"/>
        <v>0</v>
      </c>
      <c r="O223" s="46">
        <f t="shared" si="26"/>
        <v>0</v>
      </c>
      <c r="P223" s="47">
        <f t="shared" si="27"/>
        <v>0</v>
      </c>
    </row>
    <row r="224" spans="1:16" ht="22.5" x14ac:dyDescent="0.2">
      <c r="A224" s="36">
        <f>IF(COUNTBLANK(B224)=1," ",COUNTA(B$15:B224))</f>
        <v>191</v>
      </c>
      <c r="B224" s="37" t="s">
        <v>66</v>
      </c>
      <c r="C224" s="45" t="s">
        <v>479</v>
      </c>
      <c r="D224" s="23" t="s">
        <v>88</v>
      </c>
      <c r="E224" s="66">
        <v>2.5</v>
      </c>
      <c r="F224" s="67"/>
      <c r="G224" s="64"/>
      <c r="H224" s="46">
        <f t="shared" si="21"/>
        <v>0</v>
      </c>
      <c r="I224" s="64"/>
      <c r="J224" s="64"/>
      <c r="K224" s="47">
        <f t="shared" si="22"/>
        <v>0</v>
      </c>
      <c r="L224" s="48">
        <f t="shared" si="23"/>
        <v>0</v>
      </c>
      <c r="M224" s="46">
        <f t="shared" si="24"/>
        <v>0</v>
      </c>
      <c r="N224" s="46">
        <f t="shared" si="25"/>
        <v>0</v>
      </c>
      <c r="O224" s="46">
        <f t="shared" si="26"/>
        <v>0</v>
      </c>
      <c r="P224" s="47">
        <f t="shared" si="27"/>
        <v>0</v>
      </c>
    </row>
    <row r="225" spans="1:16" ht="22.5" x14ac:dyDescent="0.2">
      <c r="A225" s="36">
        <f>IF(COUNTBLANK(B225)=1," ",COUNTA(B$15:B225))</f>
        <v>192</v>
      </c>
      <c r="B225" s="37" t="s">
        <v>66</v>
      </c>
      <c r="C225" s="45" t="s">
        <v>480</v>
      </c>
      <c r="D225" s="23" t="s">
        <v>192</v>
      </c>
      <c r="E225" s="66">
        <v>5</v>
      </c>
      <c r="F225" s="67"/>
      <c r="G225" s="64"/>
      <c r="H225" s="46">
        <f t="shared" si="21"/>
        <v>0</v>
      </c>
      <c r="I225" s="64"/>
      <c r="J225" s="64"/>
      <c r="K225" s="47">
        <f t="shared" si="22"/>
        <v>0</v>
      </c>
      <c r="L225" s="48">
        <f t="shared" si="23"/>
        <v>0</v>
      </c>
      <c r="M225" s="46">
        <f t="shared" si="24"/>
        <v>0</v>
      </c>
      <c r="N225" s="46">
        <f t="shared" si="25"/>
        <v>0</v>
      </c>
      <c r="O225" s="46">
        <f t="shared" si="26"/>
        <v>0</v>
      </c>
      <c r="P225" s="47">
        <f t="shared" si="27"/>
        <v>0</v>
      </c>
    </row>
    <row r="226" spans="1:16" x14ac:dyDescent="0.2">
      <c r="A226" s="36">
        <f>IF(COUNTBLANK(B226)=1," ",COUNTA(B$15:B226))</f>
        <v>193</v>
      </c>
      <c r="B226" s="37" t="s">
        <v>66</v>
      </c>
      <c r="C226" s="45" t="s">
        <v>502</v>
      </c>
      <c r="D226" s="23" t="s">
        <v>192</v>
      </c>
      <c r="E226" s="66">
        <v>5</v>
      </c>
      <c r="F226" s="67"/>
      <c r="G226" s="64"/>
      <c r="H226" s="46">
        <f t="shared" si="21"/>
        <v>0</v>
      </c>
      <c r="I226" s="64"/>
      <c r="J226" s="64"/>
      <c r="K226" s="47">
        <f t="shared" si="22"/>
        <v>0</v>
      </c>
      <c r="L226" s="48">
        <f t="shared" si="23"/>
        <v>0</v>
      </c>
      <c r="M226" s="46">
        <f t="shared" si="24"/>
        <v>0</v>
      </c>
      <c r="N226" s="46">
        <f t="shared" si="25"/>
        <v>0</v>
      </c>
      <c r="O226" s="46">
        <f t="shared" si="26"/>
        <v>0</v>
      </c>
      <c r="P226" s="47">
        <f t="shared" si="27"/>
        <v>0</v>
      </c>
    </row>
    <row r="227" spans="1:16" ht="22.5" x14ac:dyDescent="0.2">
      <c r="A227" s="36">
        <f>IF(COUNTBLANK(B227)=1," ",COUNTA(B$15:B227))</f>
        <v>194</v>
      </c>
      <c r="B227" s="37" t="s">
        <v>66</v>
      </c>
      <c r="C227" s="45" t="s">
        <v>491</v>
      </c>
      <c r="D227" s="23" t="s">
        <v>192</v>
      </c>
      <c r="E227" s="66">
        <v>5</v>
      </c>
      <c r="F227" s="67"/>
      <c r="G227" s="64"/>
      <c r="H227" s="46">
        <f t="shared" si="21"/>
        <v>0</v>
      </c>
      <c r="I227" s="64"/>
      <c r="J227" s="64"/>
      <c r="K227" s="47">
        <f t="shared" si="22"/>
        <v>0</v>
      </c>
      <c r="L227" s="48">
        <f t="shared" si="23"/>
        <v>0</v>
      </c>
      <c r="M227" s="46">
        <f t="shared" si="24"/>
        <v>0</v>
      </c>
      <c r="N227" s="46">
        <f t="shared" si="25"/>
        <v>0</v>
      </c>
      <c r="O227" s="46">
        <f t="shared" si="26"/>
        <v>0</v>
      </c>
      <c r="P227" s="47">
        <f t="shared" si="27"/>
        <v>0</v>
      </c>
    </row>
    <row r="228" spans="1:16" x14ac:dyDescent="0.2">
      <c r="A228" s="36" t="str">
        <f>IF(COUNTBLANK(B228)=1," ",COUNTA(B$15:B228))</f>
        <v xml:space="preserve"> </v>
      </c>
      <c r="B228" s="37"/>
      <c r="C228" s="45" t="s">
        <v>512</v>
      </c>
      <c r="D228" s="23"/>
      <c r="E228" s="66"/>
      <c r="F228" s="67"/>
      <c r="G228" s="64"/>
      <c r="H228" s="46">
        <f t="shared" si="21"/>
        <v>0</v>
      </c>
      <c r="I228" s="64"/>
      <c r="J228" s="64"/>
      <c r="K228" s="47">
        <f t="shared" si="22"/>
        <v>0</v>
      </c>
      <c r="L228" s="48">
        <f t="shared" si="23"/>
        <v>0</v>
      </c>
      <c r="M228" s="46">
        <f t="shared" si="24"/>
        <v>0</v>
      </c>
      <c r="N228" s="46">
        <f t="shared" si="25"/>
        <v>0</v>
      </c>
      <c r="O228" s="46">
        <f t="shared" si="26"/>
        <v>0</v>
      </c>
      <c r="P228" s="47">
        <f t="shared" si="27"/>
        <v>0</v>
      </c>
    </row>
    <row r="229" spans="1:16" x14ac:dyDescent="0.2">
      <c r="A229" s="36" t="str">
        <f>IF(COUNTBLANK(B229)=1," ",COUNTA(B$15:B229))</f>
        <v xml:space="preserve"> </v>
      </c>
      <c r="B229" s="37"/>
      <c r="C229" s="45" t="s">
        <v>513</v>
      </c>
      <c r="D229" s="23"/>
      <c r="E229" s="66"/>
      <c r="F229" s="67"/>
      <c r="G229" s="64"/>
      <c r="H229" s="46">
        <f t="shared" si="21"/>
        <v>0</v>
      </c>
      <c r="I229" s="64"/>
      <c r="J229" s="64"/>
      <c r="K229" s="47">
        <f t="shared" si="22"/>
        <v>0</v>
      </c>
      <c r="L229" s="48">
        <f t="shared" si="23"/>
        <v>0</v>
      </c>
      <c r="M229" s="46">
        <f t="shared" si="24"/>
        <v>0</v>
      </c>
      <c r="N229" s="46">
        <f t="shared" si="25"/>
        <v>0</v>
      </c>
      <c r="O229" s="46">
        <f t="shared" si="26"/>
        <v>0</v>
      </c>
      <c r="P229" s="47">
        <f t="shared" si="27"/>
        <v>0</v>
      </c>
    </row>
    <row r="230" spans="1:16" x14ac:dyDescent="0.2">
      <c r="A230" s="36">
        <f>IF(COUNTBLANK(B230)=1," ",COUNTA(B$15:B230))</f>
        <v>195</v>
      </c>
      <c r="B230" s="37" t="s">
        <v>66</v>
      </c>
      <c r="C230" s="45" t="s">
        <v>494</v>
      </c>
      <c r="D230" s="23" t="s">
        <v>192</v>
      </c>
      <c r="E230" s="66">
        <v>6</v>
      </c>
      <c r="F230" s="67"/>
      <c r="G230" s="64"/>
      <c r="H230" s="46">
        <f t="shared" si="21"/>
        <v>0</v>
      </c>
      <c r="I230" s="64"/>
      <c r="J230" s="64"/>
      <c r="K230" s="47">
        <f t="shared" si="22"/>
        <v>0</v>
      </c>
      <c r="L230" s="48">
        <f t="shared" si="23"/>
        <v>0</v>
      </c>
      <c r="M230" s="46">
        <f t="shared" si="24"/>
        <v>0</v>
      </c>
      <c r="N230" s="46">
        <f t="shared" si="25"/>
        <v>0</v>
      </c>
      <c r="O230" s="46">
        <f t="shared" si="26"/>
        <v>0</v>
      </c>
      <c r="P230" s="47">
        <f t="shared" si="27"/>
        <v>0</v>
      </c>
    </row>
    <row r="231" spans="1:16" ht="33.75" x14ac:dyDescent="0.2">
      <c r="A231" s="36">
        <f>IF(COUNTBLANK(B231)=1," ",COUNTA(B$15:B231))</f>
        <v>196</v>
      </c>
      <c r="B231" s="37" t="s">
        <v>66</v>
      </c>
      <c r="C231" s="45" t="s">
        <v>811</v>
      </c>
      <c r="D231" s="23" t="s">
        <v>192</v>
      </c>
      <c r="E231" s="66">
        <v>12</v>
      </c>
      <c r="F231" s="67"/>
      <c r="G231" s="64"/>
      <c r="H231" s="46">
        <f t="shared" si="21"/>
        <v>0</v>
      </c>
      <c r="I231" s="64"/>
      <c r="J231" s="64"/>
      <c r="K231" s="47">
        <f t="shared" si="22"/>
        <v>0</v>
      </c>
      <c r="L231" s="48">
        <f t="shared" si="23"/>
        <v>0</v>
      </c>
      <c r="M231" s="46">
        <f t="shared" si="24"/>
        <v>0</v>
      </c>
      <c r="N231" s="46">
        <f t="shared" si="25"/>
        <v>0</v>
      </c>
      <c r="O231" s="46">
        <f t="shared" si="26"/>
        <v>0</v>
      </c>
      <c r="P231" s="47">
        <f t="shared" si="27"/>
        <v>0</v>
      </c>
    </row>
    <row r="232" spans="1:16" ht="33.75" x14ac:dyDescent="0.2">
      <c r="A232" s="36">
        <f>IF(COUNTBLANK(B232)=1," ",COUNTA(B$15:B232))</f>
        <v>197</v>
      </c>
      <c r="B232" s="37" t="s">
        <v>66</v>
      </c>
      <c r="C232" s="45" t="s">
        <v>812</v>
      </c>
      <c r="D232" s="23" t="s">
        <v>192</v>
      </c>
      <c r="E232" s="66">
        <v>6</v>
      </c>
      <c r="F232" s="67"/>
      <c r="G232" s="64"/>
      <c r="H232" s="46">
        <f t="shared" si="21"/>
        <v>0</v>
      </c>
      <c r="I232" s="64"/>
      <c r="J232" s="64"/>
      <c r="K232" s="47">
        <f t="shared" si="22"/>
        <v>0</v>
      </c>
      <c r="L232" s="48">
        <f t="shared" si="23"/>
        <v>0</v>
      </c>
      <c r="M232" s="46">
        <f t="shared" si="24"/>
        <v>0</v>
      </c>
      <c r="N232" s="46">
        <f t="shared" si="25"/>
        <v>0</v>
      </c>
      <c r="O232" s="46">
        <f t="shared" si="26"/>
        <v>0</v>
      </c>
      <c r="P232" s="47">
        <f t="shared" si="27"/>
        <v>0</v>
      </c>
    </row>
    <row r="233" spans="1:16" ht="33.75" x14ac:dyDescent="0.2">
      <c r="A233" s="36">
        <f>IF(COUNTBLANK(B233)=1," ",COUNTA(B$15:B233))</f>
        <v>198</v>
      </c>
      <c r="B233" s="37" t="s">
        <v>66</v>
      </c>
      <c r="C233" s="45" t="s">
        <v>807</v>
      </c>
      <c r="D233" s="23" t="s">
        <v>192</v>
      </c>
      <c r="E233" s="66">
        <v>6</v>
      </c>
      <c r="F233" s="67"/>
      <c r="G233" s="64"/>
      <c r="H233" s="46">
        <f t="shared" si="21"/>
        <v>0</v>
      </c>
      <c r="I233" s="64"/>
      <c r="J233" s="64"/>
      <c r="K233" s="47">
        <f t="shared" si="22"/>
        <v>0</v>
      </c>
      <c r="L233" s="48">
        <f t="shared" si="23"/>
        <v>0</v>
      </c>
      <c r="M233" s="46">
        <f t="shared" si="24"/>
        <v>0</v>
      </c>
      <c r="N233" s="46">
        <f t="shared" si="25"/>
        <v>0</v>
      </c>
      <c r="O233" s="46">
        <f t="shared" si="26"/>
        <v>0</v>
      </c>
      <c r="P233" s="47">
        <f t="shared" si="27"/>
        <v>0</v>
      </c>
    </row>
    <row r="234" spans="1:16" ht="22.5" x14ac:dyDescent="0.2">
      <c r="A234" s="36">
        <f>IF(COUNTBLANK(B234)=1," ",COUNTA(B$15:B234))</f>
        <v>199</v>
      </c>
      <c r="B234" s="37" t="s">
        <v>66</v>
      </c>
      <c r="C234" s="45" t="s">
        <v>737</v>
      </c>
      <c r="D234" s="23" t="s">
        <v>192</v>
      </c>
      <c r="E234" s="66">
        <v>24</v>
      </c>
      <c r="F234" s="67"/>
      <c r="G234" s="64"/>
      <c r="H234" s="46">
        <f t="shared" si="21"/>
        <v>0</v>
      </c>
      <c r="I234" s="64"/>
      <c r="J234" s="64"/>
      <c r="K234" s="47">
        <f t="shared" si="22"/>
        <v>0</v>
      </c>
      <c r="L234" s="48">
        <f t="shared" si="23"/>
        <v>0</v>
      </c>
      <c r="M234" s="46">
        <f t="shared" si="24"/>
        <v>0</v>
      </c>
      <c r="N234" s="46">
        <f t="shared" si="25"/>
        <v>0</v>
      </c>
      <c r="O234" s="46">
        <f t="shared" si="26"/>
        <v>0</v>
      </c>
      <c r="P234" s="47">
        <f t="shared" si="27"/>
        <v>0</v>
      </c>
    </row>
    <row r="235" spans="1:16" ht="22.5" x14ac:dyDescent="0.2">
      <c r="A235" s="36">
        <f>IF(COUNTBLANK(B235)=1," ",COUNTA(B$15:B235))</f>
        <v>200</v>
      </c>
      <c r="B235" s="37" t="s">
        <v>66</v>
      </c>
      <c r="C235" s="45" t="s">
        <v>738</v>
      </c>
      <c r="D235" s="23" t="s">
        <v>71</v>
      </c>
      <c r="E235" s="66">
        <v>24</v>
      </c>
      <c r="F235" s="67"/>
      <c r="G235" s="64"/>
      <c r="H235" s="46">
        <f t="shared" si="21"/>
        <v>0</v>
      </c>
      <c r="I235" s="64"/>
      <c r="J235" s="64"/>
      <c r="K235" s="47">
        <f t="shared" si="22"/>
        <v>0</v>
      </c>
      <c r="L235" s="48">
        <f t="shared" si="23"/>
        <v>0</v>
      </c>
      <c r="M235" s="46">
        <f t="shared" si="24"/>
        <v>0</v>
      </c>
      <c r="N235" s="46">
        <f t="shared" si="25"/>
        <v>0</v>
      </c>
      <c r="O235" s="46">
        <f t="shared" si="26"/>
        <v>0</v>
      </c>
      <c r="P235" s="47">
        <f t="shared" si="27"/>
        <v>0</v>
      </c>
    </row>
    <row r="236" spans="1:16" ht="22.5" x14ac:dyDescent="0.2">
      <c r="A236" s="36">
        <f>IF(COUNTBLANK(B236)=1," ",COUNTA(B$15:B236))</f>
        <v>201</v>
      </c>
      <c r="B236" s="37" t="s">
        <v>66</v>
      </c>
      <c r="C236" s="45" t="s">
        <v>495</v>
      </c>
      <c r="D236" s="23" t="s">
        <v>68</v>
      </c>
      <c r="E236" s="66">
        <v>300</v>
      </c>
      <c r="F236" s="67"/>
      <c r="G236" s="64"/>
      <c r="H236" s="46">
        <f t="shared" si="21"/>
        <v>0</v>
      </c>
      <c r="I236" s="64"/>
      <c r="J236" s="64"/>
      <c r="K236" s="47">
        <f t="shared" si="22"/>
        <v>0</v>
      </c>
      <c r="L236" s="48">
        <f t="shared" si="23"/>
        <v>0</v>
      </c>
      <c r="M236" s="46">
        <f t="shared" si="24"/>
        <v>0</v>
      </c>
      <c r="N236" s="46">
        <f t="shared" si="25"/>
        <v>0</v>
      </c>
      <c r="O236" s="46">
        <f t="shared" si="26"/>
        <v>0</v>
      </c>
      <c r="P236" s="47">
        <f t="shared" si="27"/>
        <v>0</v>
      </c>
    </row>
    <row r="237" spans="1:16" x14ac:dyDescent="0.2">
      <c r="A237" s="36">
        <f>IF(COUNTBLANK(B237)=1," ",COUNTA(B$15:B237))</f>
        <v>202</v>
      </c>
      <c r="B237" s="37" t="s">
        <v>66</v>
      </c>
      <c r="C237" s="45" t="s">
        <v>496</v>
      </c>
      <c r="D237" s="23" t="s">
        <v>71</v>
      </c>
      <c r="E237" s="66">
        <v>132</v>
      </c>
      <c r="F237" s="67"/>
      <c r="G237" s="64"/>
      <c r="H237" s="46">
        <f t="shared" si="21"/>
        <v>0</v>
      </c>
      <c r="I237" s="64"/>
      <c r="J237" s="64"/>
      <c r="K237" s="47">
        <f t="shared" si="22"/>
        <v>0</v>
      </c>
      <c r="L237" s="48">
        <f t="shared" si="23"/>
        <v>0</v>
      </c>
      <c r="M237" s="46">
        <f t="shared" si="24"/>
        <v>0</v>
      </c>
      <c r="N237" s="46">
        <f t="shared" si="25"/>
        <v>0</v>
      </c>
      <c r="O237" s="46">
        <f t="shared" si="26"/>
        <v>0</v>
      </c>
      <c r="P237" s="47">
        <f t="shared" si="27"/>
        <v>0</v>
      </c>
    </row>
    <row r="238" spans="1:16" x14ac:dyDescent="0.2">
      <c r="A238" s="36">
        <f>IF(COUNTBLANK(B238)=1," ",COUNTA(B$15:B238))</f>
        <v>203</v>
      </c>
      <c r="B238" s="37" t="s">
        <v>66</v>
      </c>
      <c r="C238" s="45" t="s">
        <v>497</v>
      </c>
      <c r="D238" s="23" t="s">
        <v>71</v>
      </c>
      <c r="E238" s="66">
        <v>36</v>
      </c>
      <c r="F238" s="67"/>
      <c r="G238" s="64"/>
      <c r="H238" s="46">
        <f t="shared" si="21"/>
        <v>0</v>
      </c>
      <c r="I238" s="64"/>
      <c r="J238" s="64"/>
      <c r="K238" s="47">
        <f t="shared" si="22"/>
        <v>0</v>
      </c>
      <c r="L238" s="48">
        <f t="shared" si="23"/>
        <v>0</v>
      </c>
      <c r="M238" s="46">
        <f t="shared" si="24"/>
        <v>0</v>
      </c>
      <c r="N238" s="46">
        <f t="shared" si="25"/>
        <v>0</v>
      </c>
      <c r="O238" s="46">
        <f t="shared" si="26"/>
        <v>0</v>
      </c>
      <c r="P238" s="47">
        <f t="shared" si="27"/>
        <v>0</v>
      </c>
    </row>
    <row r="239" spans="1:16" ht="22.5" x14ac:dyDescent="0.2">
      <c r="A239" s="36">
        <f>IF(COUNTBLANK(B239)=1," ",COUNTA(B$15:B239))</f>
        <v>204</v>
      </c>
      <c r="B239" s="37" t="s">
        <v>66</v>
      </c>
      <c r="C239" s="45" t="s">
        <v>498</v>
      </c>
      <c r="D239" s="23" t="s">
        <v>71</v>
      </c>
      <c r="E239" s="66">
        <v>12</v>
      </c>
      <c r="F239" s="67"/>
      <c r="G239" s="64"/>
      <c r="H239" s="46">
        <f t="shared" si="21"/>
        <v>0</v>
      </c>
      <c r="I239" s="64"/>
      <c r="J239" s="64"/>
      <c r="K239" s="47">
        <f t="shared" si="22"/>
        <v>0</v>
      </c>
      <c r="L239" s="48">
        <f t="shared" si="23"/>
        <v>0</v>
      </c>
      <c r="M239" s="46">
        <f t="shared" si="24"/>
        <v>0</v>
      </c>
      <c r="N239" s="46">
        <f t="shared" si="25"/>
        <v>0</v>
      </c>
      <c r="O239" s="46">
        <f t="shared" si="26"/>
        <v>0</v>
      </c>
      <c r="P239" s="47">
        <f t="shared" si="27"/>
        <v>0</v>
      </c>
    </row>
    <row r="240" spans="1:16" x14ac:dyDescent="0.2">
      <c r="A240" s="36">
        <f>IF(COUNTBLANK(B240)=1," ",COUNTA(B$15:B240))</f>
        <v>205</v>
      </c>
      <c r="B240" s="37" t="s">
        <v>66</v>
      </c>
      <c r="C240" s="45" t="s">
        <v>499</v>
      </c>
      <c r="D240" s="23" t="s">
        <v>71</v>
      </c>
      <c r="E240" s="66">
        <v>12</v>
      </c>
      <c r="F240" s="67"/>
      <c r="G240" s="64"/>
      <c r="H240" s="46">
        <f t="shared" si="21"/>
        <v>0</v>
      </c>
      <c r="I240" s="64"/>
      <c r="J240" s="64"/>
      <c r="K240" s="47">
        <f t="shared" si="22"/>
        <v>0</v>
      </c>
      <c r="L240" s="48">
        <f t="shared" si="23"/>
        <v>0</v>
      </c>
      <c r="M240" s="46">
        <f t="shared" si="24"/>
        <v>0</v>
      </c>
      <c r="N240" s="46">
        <f t="shared" si="25"/>
        <v>0</v>
      </c>
      <c r="O240" s="46">
        <f t="shared" si="26"/>
        <v>0</v>
      </c>
      <c r="P240" s="47">
        <f t="shared" si="27"/>
        <v>0</v>
      </c>
    </row>
    <row r="241" spans="1:16" x14ac:dyDescent="0.2">
      <c r="A241" s="36">
        <f>IF(COUNTBLANK(B241)=1," ",COUNTA(B$15:B241))</f>
        <v>206</v>
      </c>
      <c r="B241" s="37" t="s">
        <v>66</v>
      </c>
      <c r="C241" s="45" t="s">
        <v>500</v>
      </c>
      <c r="D241" s="23" t="s">
        <v>71</v>
      </c>
      <c r="E241" s="66">
        <v>12</v>
      </c>
      <c r="F241" s="67"/>
      <c r="G241" s="64"/>
      <c r="H241" s="46">
        <f t="shared" si="21"/>
        <v>0</v>
      </c>
      <c r="I241" s="64"/>
      <c r="J241" s="64"/>
      <c r="K241" s="47">
        <f t="shared" si="22"/>
        <v>0</v>
      </c>
      <c r="L241" s="48">
        <f t="shared" si="23"/>
        <v>0</v>
      </c>
      <c r="M241" s="46">
        <f t="shared" si="24"/>
        <v>0</v>
      </c>
      <c r="N241" s="46">
        <f t="shared" si="25"/>
        <v>0</v>
      </c>
      <c r="O241" s="46">
        <f t="shared" si="26"/>
        <v>0</v>
      </c>
      <c r="P241" s="47">
        <f t="shared" si="27"/>
        <v>0</v>
      </c>
    </row>
    <row r="242" spans="1:16" ht="33.75" x14ac:dyDescent="0.2">
      <c r="A242" s="36">
        <f>IF(COUNTBLANK(B242)=1," ",COUNTA(B$15:B242))</f>
        <v>207</v>
      </c>
      <c r="B242" s="37" t="s">
        <v>66</v>
      </c>
      <c r="C242" s="45" t="s">
        <v>501</v>
      </c>
      <c r="D242" s="23" t="s">
        <v>71</v>
      </c>
      <c r="E242" s="66">
        <v>72</v>
      </c>
      <c r="F242" s="67"/>
      <c r="G242" s="64"/>
      <c r="H242" s="46">
        <f t="shared" si="21"/>
        <v>0</v>
      </c>
      <c r="I242" s="64"/>
      <c r="J242" s="64"/>
      <c r="K242" s="47">
        <f t="shared" si="22"/>
        <v>0</v>
      </c>
      <c r="L242" s="48">
        <f t="shared" si="23"/>
        <v>0</v>
      </c>
      <c r="M242" s="46">
        <f t="shared" si="24"/>
        <v>0</v>
      </c>
      <c r="N242" s="46">
        <f t="shared" si="25"/>
        <v>0</v>
      </c>
      <c r="O242" s="46">
        <f t="shared" si="26"/>
        <v>0</v>
      </c>
      <c r="P242" s="47">
        <f t="shared" si="27"/>
        <v>0</v>
      </c>
    </row>
    <row r="243" spans="1:16" ht="22.5" x14ac:dyDescent="0.2">
      <c r="A243" s="36">
        <f>IF(COUNTBLANK(B243)=1," ",COUNTA(B$15:B243))</f>
        <v>208</v>
      </c>
      <c r="B243" s="37" t="s">
        <v>66</v>
      </c>
      <c r="C243" s="45" t="s">
        <v>479</v>
      </c>
      <c r="D243" s="23" t="s">
        <v>88</v>
      </c>
      <c r="E243" s="66">
        <v>3</v>
      </c>
      <c r="F243" s="67"/>
      <c r="G243" s="64"/>
      <c r="H243" s="46">
        <f t="shared" si="21"/>
        <v>0</v>
      </c>
      <c r="I243" s="64"/>
      <c r="J243" s="64"/>
      <c r="K243" s="47">
        <f t="shared" si="22"/>
        <v>0</v>
      </c>
      <c r="L243" s="48">
        <f t="shared" si="23"/>
        <v>0</v>
      </c>
      <c r="M243" s="46">
        <f t="shared" si="24"/>
        <v>0</v>
      </c>
      <c r="N243" s="46">
        <f t="shared" si="25"/>
        <v>0</v>
      </c>
      <c r="O243" s="46">
        <f t="shared" si="26"/>
        <v>0</v>
      </c>
      <c r="P243" s="47">
        <f t="shared" si="27"/>
        <v>0</v>
      </c>
    </row>
    <row r="244" spans="1:16" ht="22.5" x14ac:dyDescent="0.2">
      <c r="A244" s="36">
        <f>IF(COUNTBLANK(B244)=1," ",COUNTA(B$15:B244))</f>
        <v>209</v>
      </c>
      <c r="B244" s="37" t="s">
        <v>66</v>
      </c>
      <c r="C244" s="45" t="s">
        <v>480</v>
      </c>
      <c r="D244" s="23" t="s">
        <v>192</v>
      </c>
      <c r="E244" s="66">
        <v>6</v>
      </c>
      <c r="F244" s="67"/>
      <c r="G244" s="64"/>
      <c r="H244" s="46">
        <f t="shared" si="21"/>
        <v>0</v>
      </c>
      <c r="I244" s="64"/>
      <c r="J244" s="64"/>
      <c r="K244" s="47">
        <f t="shared" si="22"/>
        <v>0</v>
      </c>
      <c r="L244" s="48">
        <f t="shared" si="23"/>
        <v>0</v>
      </c>
      <c r="M244" s="46">
        <f t="shared" si="24"/>
        <v>0</v>
      </c>
      <c r="N244" s="46">
        <f t="shared" si="25"/>
        <v>0</v>
      </c>
      <c r="O244" s="46">
        <f t="shared" si="26"/>
        <v>0</v>
      </c>
      <c r="P244" s="47">
        <f t="shared" si="27"/>
        <v>0</v>
      </c>
    </row>
    <row r="245" spans="1:16" x14ac:dyDescent="0.2">
      <c r="A245" s="36">
        <f>IF(COUNTBLANK(B245)=1," ",COUNTA(B$15:B245))</f>
        <v>210</v>
      </c>
      <c r="B245" s="37" t="s">
        <v>66</v>
      </c>
      <c r="C245" s="45" t="s">
        <v>502</v>
      </c>
      <c r="D245" s="23" t="s">
        <v>192</v>
      </c>
      <c r="E245" s="66">
        <v>6</v>
      </c>
      <c r="F245" s="67"/>
      <c r="G245" s="64"/>
      <c r="H245" s="46">
        <f t="shared" si="21"/>
        <v>0</v>
      </c>
      <c r="I245" s="64"/>
      <c r="J245" s="64"/>
      <c r="K245" s="47">
        <f t="shared" si="22"/>
        <v>0</v>
      </c>
      <c r="L245" s="48">
        <f t="shared" si="23"/>
        <v>0</v>
      </c>
      <c r="M245" s="46">
        <f t="shared" si="24"/>
        <v>0</v>
      </c>
      <c r="N245" s="46">
        <f t="shared" si="25"/>
        <v>0</v>
      </c>
      <c r="O245" s="46">
        <f t="shared" si="26"/>
        <v>0</v>
      </c>
      <c r="P245" s="47">
        <f t="shared" si="27"/>
        <v>0</v>
      </c>
    </row>
    <row r="246" spans="1:16" ht="22.5" x14ac:dyDescent="0.2">
      <c r="A246" s="36">
        <f>IF(COUNTBLANK(B246)=1," ",COUNTA(B$15:B246))</f>
        <v>211</v>
      </c>
      <c r="B246" s="37" t="s">
        <v>66</v>
      </c>
      <c r="C246" s="45" t="s">
        <v>491</v>
      </c>
      <c r="D246" s="23" t="s">
        <v>192</v>
      </c>
      <c r="E246" s="66">
        <v>6</v>
      </c>
      <c r="F246" s="67"/>
      <c r="G246" s="64"/>
      <c r="H246" s="46">
        <f t="shared" si="21"/>
        <v>0</v>
      </c>
      <c r="I246" s="64"/>
      <c r="J246" s="64"/>
      <c r="K246" s="47">
        <f t="shared" si="22"/>
        <v>0</v>
      </c>
      <c r="L246" s="48">
        <f t="shared" si="23"/>
        <v>0</v>
      </c>
      <c r="M246" s="46">
        <f t="shared" si="24"/>
        <v>0</v>
      </c>
      <c r="N246" s="46">
        <f t="shared" si="25"/>
        <v>0</v>
      </c>
      <c r="O246" s="46">
        <f t="shared" si="26"/>
        <v>0</v>
      </c>
      <c r="P246" s="47">
        <f t="shared" si="27"/>
        <v>0</v>
      </c>
    </row>
    <row r="247" spans="1:16" ht="22.5" x14ac:dyDescent="0.2">
      <c r="A247" s="36" t="str">
        <f>IF(COUNTBLANK(B247)=1," ",COUNTA(B$15:B247))</f>
        <v xml:space="preserve"> </v>
      </c>
      <c r="B247" s="37"/>
      <c r="C247" s="45" t="s">
        <v>514</v>
      </c>
      <c r="D247" s="23"/>
      <c r="E247" s="66"/>
      <c r="F247" s="67"/>
      <c r="G247" s="64"/>
      <c r="H247" s="46">
        <f t="shared" si="21"/>
        <v>0</v>
      </c>
      <c r="I247" s="64"/>
      <c r="J247" s="64"/>
      <c r="K247" s="47">
        <f t="shared" si="22"/>
        <v>0</v>
      </c>
      <c r="L247" s="48">
        <f t="shared" si="23"/>
        <v>0</v>
      </c>
      <c r="M247" s="46">
        <f t="shared" si="24"/>
        <v>0</v>
      </c>
      <c r="N247" s="46">
        <f t="shared" si="25"/>
        <v>0</v>
      </c>
      <c r="O247" s="46">
        <f t="shared" si="26"/>
        <v>0</v>
      </c>
      <c r="P247" s="47">
        <f t="shared" si="27"/>
        <v>0</v>
      </c>
    </row>
    <row r="248" spans="1:16" x14ac:dyDescent="0.2">
      <c r="A248" s="36" t="str">
        <f>IF(COUNTBLANK(B248)=1," ",COUNTA(B$15:B248))</f>
        <v xml:space="preserve"> </v>
      </c>
      <c r="B248" s="37"/>
      <c r="C248" s="45" t="s">
        <v>515</v>
      </c>
      <c r="D248" s="23"/>
      <c r="E248" s="66"/>
      <c r="F248" s="67"/>
      <c r="G248" s="64"/>
      <c r="H248" s="46">
        <f t="shared" si="21"/>
        <v>0</v>
      </c>
      <c r="I248" s="64"/>
      <c r="J248" s="64"/>
      <c r="K248" s="47">
        <f t="shared" si="22"/>
        <v>0</v>
      </c>
      <c r="L248" s="48">
        <f t="shared" si="23"/>
        <v>0</v>
      </c>
      <c r="M248" s="46">
        <f t="shared" si="24"/>
        <v>0</v>
      </c>
      <c r="N248" s="46">
        <f t="shared" si="25"/>
        <v>0</v>
      </c>
      <c r="O248" s="46">
        <f t="shared" si="26"/>
        <v>0</v>
      </c>
      <c r="P248" s="47">
        <f t="shared" si="27"/>
        <v>0</v>
      </c>
    </row>
    <row r="249" spans="1:16" x14ac:dyDescent="0.2">
      <c r="A249" s="36">
        <f>IF(COUNTBLANK(B249)=1," ",COUNTA(B$15:B249))</f>
        <v>212</v>
      </c>
      <c r="B249" s="37" t="s">
        <v>66</v>
      </c>
      <c r="C249" s="45" t="s">
        <v>494</v>
      </c>
      <c r="D249" s="23" t="s">
        <v>192</v>
      </c>
      <c r="E249" s="66">
        <v>9</v>
      </c>
      <c r="F249" s="67"/>
      <c r="G249" s="64"/>
      <c r="H249" s="46">
        <f t="shared" si="21"/>
        <v>0</v>
      </c>
      <c r="I249" s="64"/>
      <c r="J249" s="64"/>
      <c r="K249" s="47">
        <f t="shared" si="22"/>
        <v>0</v>
      </c>
      <c r="L249" s="48">
        <f t="shared" si="23"/>
        <v>0</v>
      </c>
      <c r="M249" s="46">
        <f t="shared" si="24"/>
        <v>0</v>
      </c>
      <c r="N249" s="46">
        <f t="shared" si="25"/>
        <v>0</v>
      </c>
      <c r="O249" s="46">
        <f t="shared" si="26"/>
        <v>0</v>
      </c>
      <c r="P249" s="47">
        <f t="shared" si="27"/>
        <v>0</v>
      </c>
    </row>
    <row r="250" spans="1:16" ht="33.75" x14ac:dyDescent="0.2">
      <c r="A250" s="36">
        <f>IF(COUNTBLANK(B250)=1," ",COUNTA(B$15:B250))</f>
        <v>213</v>
      </c>
      <c r="B250" s="37" t="s">
        <v>66</v>
      </c>
      <c r="C250" s="45" t="s">
        <v>811</v>
      </c>
      <c r="D250" s="23" t="s">
        <v>192</v>
      </c>
      <c r="E250" s="66">
        <v>9</v>
      </c>
      <c r="F250" s="67"/>
      <c r="G250" s="64"/>
      <c r="H250" s="46">
        <f t="shared" si="21"/>
        <v>0</v>
      </c>
      <c r="I250" s="64"/>
      <c r="J250" s="64"/>
      <c r="K250" s="47">
        <f t="shared" si="22"/>
        <v>0</v>
      </c>
      <c r="L250" s="48">
        <f t="shared" si="23"/>
        <v>0</v>
      </c>
      <c r="M250" s="46">
        <f t="shared" si="24"/>
        <v>0</v>
      </c>
      <c r="N250" s="46">
        <f t="shared" si="25"/>
        <v>0</v>
      </c>
      <c r="O250" s="46">
        <f t="shared" si="26"/>
        <v>0</v>
      </c>
      <c r="P250" s="47">
        <f t="shared" si="27"/>
        <v>0</v>
      </c>
    </row>
    <row r="251" spans="1:16" ht="33.75" x14ac:dyDescent="0.2">
      <c r="A251" s="36">
        <f>IF(COUNTBLANK(B251)=1," ",COUNTA(B$15:B251))</f>
        <v>214</v>
      </c>
      <c r="B251" s="37" t="s">
        <v>66</v>
      </c>
      <c r="C251" s="45" t="s">
        <v>807</v>
      </c>
      <c r="D251" s="23" t="s">
        <v>192</v>
      </c>
      <c r="E251" s="66">
        <v>9</v>
      </c>
      <c r="F251" s="67"/>
      <c r="G251" s="64"/>
      <c r="H251" s="46">
        <f t="shared" si="21"/>
        <v>0</v>
      </c>
      <c r="I251" s="64"/>
      <c r="J251" s="64"/>
      <c r="K251" s="47">
        <f t="shared" si="22"/>
        <v>0</v>
      </c>
      <c r="L251" s="48">
        <f t="shared" si="23"/>
        <v>0</v>
      </c>
      <c r="M251" s="46">
        <f t="shared" si="24"/>
        <v>0</v>
      </c>
      <c r="N251" s="46">
        <f t="shared" si="25"/>
        <v>0</v>
      </c>
      <c r="O251" s="46">
        <f t="shared" si="26"/>
        <v>0</v>
      </c>
      <c r="P251" s="47">
        <f t="shared" si="27"/>
        <v>0</v>
      </c>
    </row>
    <row r="252" spans="1:16" ht="33.75" x14ac:dyDescent="0.2">
      <c r="A252" s="36">
        <f>IF(COUNTBLANK(B252)=1," ",COUNTA(B$15:B252))</f>
        <v>215</v>
      </c>
      <c r="B252" s="37" t="s">
        <v>66</v>
      </c>
      <c r="C252" s="45" t="s">
        <v>812</v>
      </c>
      <c r="D252" s="23" t="s">
        <v>192</v>
      </c>
      <c r="E252" s="66">
        <v>9</v>
      </c>
      <c r="F252" s="67"/>
      <c r="G252" s="64"/>
      <c r="H252" s="46">
        <f t="shared" si="21"/>
        <v>0</v>
      </c>
      <c r="I252" s="64"/>
      <c r="J252" s="64"/>
      <c r="K252" s="47">
        <f t="shared" si="22"/>
        <v>0</v>
      </c>
      <c r="L252" s="48">
        <f t="shared" si="23"/>
        <v>0</v>
      </c>
      <c r="M252" s="46">
        <f t="shared" si="24"/>
        <v>0</v>
      </c>
      <c r="N252" s="46">
        <f t="shared" si="25"/>
        <v>0</v>
      </c>
      <c r="O252" s="46">
        <f t="shared" si="26"/>
        <v>0</v>
      </c>
      <c r="P252" s="47">
        <f t="shared" si="27"/>
        <v>0</v>
      </c>
    </row>
    <row r="253" spans="1:16" ht="22.5" x14ac:dyDescent="0.2">
      <c r="A253" s="36">
        <f>IF(COUNTBLANK(B253)=1," ",COUNTA(B$15:B253))</f>
        <v>216</v>
      </c>
      <c r="B253" s="37" t="s">
        <v>66</v>
      </c>
      <c r="C253" s="45" t="s">
        <v>737</v>
      </c>
      <c r="D253" s="23" t="s">
        <v>192</v>
      </c>
      <c r="E253" s="66">
        <v>27</v>
      </c>
      <c r="F253" s="67"/>
      <c r="G253" s="64"/>
      <c r="H253" s="46">
        <f t="shared" si="21"/>
        <v>0</v>
      </c>
      <c r="I253" s="64"/>
      <c r="J253" s="64"/>
      <c r="K253" s="47">
        <f t="shared" si="22"/>
        <v>0</v>
      </c>
      <c r="L253" s="48">
        <f t="shared" si="23"/>
        <v>0</v>
      </c>
      <c r="M253" s="46">
        <f t="shared" si="24"/>
        <v>0</v>
      </c>
      <c r="N253" s="46">
        <f t="shared" si="25"/>
        <v>0</v>
      </c>
      <c r="O253" s="46">
        <f t="shared" si="26"/>
        <v>0</v>
      </c>
      <c r="P253" s="47">
        <f t="shared" si="27"/>
        <v>0</v>
      </c>
    </row>
    <row r="254" spans="1:16" ht="22.5" x14ac:dyDescent="0.2">
      <c r="A254" s="36">
        <f>IF(COUNTBLANK(B254)=1," ",COUNTA(B$15:B254))</f>
        <v>217</v>
      </c>
      <c r="B254" s="37" t="s">
        <v>66</v>
      </c>
      <c r="C254" s="45" t="s">
        <v>738</v>
      </c>
      <c r="D254" s="23" t="s">
        <v>71</v>
      </c>
      <c r="E254" s="66">
        <v>27</v>
      </c>
      <c r="F254" s="67"/>
      <c r="G254" s="64"/>
      <c r="H254" s="46">
        <f t="shared" si="21"/>
        <v>0</v>
      </c>
      <c r="I254" s="64"/>
      <c r="J254" s="64"/>
      <c r="K254" s="47">
        <f t="shared" si="22"/>
        <v>0</v>
      </c>
      <c r="L254" s="48">
        <f t="shared" si="23"/>
        <v>0</v>
      </c>
      <c r="M254" s="46">
        <f t="shared" si="24"/>
        <v>0</v>
      </c>
      <c r="N254" s="46">
        <f t="shared" si="25"/>
        <v>0</v>
      </c>
      <c r="O254" s="46">
        <f t="shared" si="26"/>
        <v>0</v>
      </c>
      <c r="P254" s="47">
        <f t="shared" si="27"/>
        <v>0</v>
      </c>
    </row>
    <row r="255" spans="1:16" ht="22.5" x14ac:dyDescent="0.2">
      <c r="A255" s="36">
        <f>IF(COUNTBLANK(B255)=1," ",COUNTA(B$15:B255))</f>
        <v>218</v>
      </c>
      <c r="B255" s="37" t="s">
        <v>66</v>
      </c>
      <c r="C255" s="45" t="s">
        <v>495</v>
      </c>
      <c r="D255" s="23" t="s">
        <v>68</v>
      </c>
      <c r="E255" s="66">
        <v>540</v>
      </c>
      <c r="F255" s="67"/>
      <c r="G255" s="64"/>
      <c r="H255" s="46">
        <f t="shared" si="21"/>
        <v>0</v>
      </c>
      <c r="I255" s="64"/>
      <c r="J255" s="64"/>
      <c r="K255" s="47">
        <f t="shared" si="22"/>
        <v>0</v>
      </c>
      <c r="L255" s="48">
        <f t="shared" si="23"/>
        <v>0</v>
      </c>
      <c r="M255" s="46">
        <f t="shared" si="24"/>
        <v>0</v>
      </c>
      <c r="N255" s="46">
        <f t="shared" si="25"/>
        <v>0</v>
      </c>
      <c r="O255" s="46">
        <f t="shared" si="26"/>
        <v>0</v>
      </c>
      <c r="P255" s="47">
        <f t="shared" si="27"/>
        <v>0</v>
      </c>
    </row>
    <row r="256" spans="1:16" x14ac:dyDescent="0.2">
      <c r="A256" s="36">
        <f>IF(COUNTBLANK(B256)=1," ",COUNTA(B$15:B256))</f>
        <v>219</v>
      </c>
      <c r="B256" s="37" t="s">
        <v>66</v>
      </c>
      <c r="C256" s="45" t="s">
        <v>496</v>
      </c>
      <c r="D256" s="23" t="s">
        <v>71</v>
      </c>
      <c r="E256" s="66">
        <v>198</v>
      </c>
      <c r="F256" s="67"/>
      <c r="G256" s="64"/>
      <c r="H256" s="46">
        <f t="shared" si="21"/>
        <v>0</v>
      </c>
      <c r="I256" s="64"/>
      <c r="J256" s="64"/>
      <c r="K256" s="47">
        <f t="shared" si="22"/>
        <v>0</v>
      </c>
      <c r="L256" s="48">
        <f t="shared" si="23"/>
        <v>0</v>
      </c>
      <c r="M256" s="46">
        <f t="shared" si="24"/>
        <v>0</v>
      </c>
      <c r="N256" s="46">
        <f t="shared" si="25"/>
        <v>0</v>
      </c>
      <c r="O256" s="46">
        <f t="shared" si="26"/>
        <v>0</v>
      </c>
      <c r="P256" s="47">
        <f t="shared" si="27"/>
        <v>0</v>
      </c>
    </row>
    <row r="257" spans="1:16" x14ac:dyDescent="0.2">
      <c r="A257" s="36">
        <f>IF(COUNTBLANK(B257)=1," ",COUNTA(B$15:B257))</f>
        <v>220</v>
      </c>
      <c r="B257" s="37" t="s">
        <v>66</v>
      </c>
      <c r="C257" s="45" t="s">
        <v>497</v>
      </c>
      <c r="D257" s="23" t="s">
        <v>71</v>
      </c>
      <c r="E257" s="66">
        <v>36</v>
      </c>
      <c r="F257" s="67"/>
      <c r="G257" s="64"/>
      <c r="H257" s="46">
        <f t="shared" si="21"/>
        <v>0</v>
      </c>
      <c r="I257" s="64"/>
      <c r="J257" s="64"/>
      <c r="K257" s="47">
        <f t="shared" si="22"/>
        <v>0</v>
      </c>
      <c r="L257" s="48">
        <f t="shared" si="23"/>
        <v>0</v>
      </c>
      <c r="M257" s="46">
        <f t="shared" si="24"/>
        <v>0</v>
      </c>
      <c r="N257" s="46">
        <f t="shared" si="25"/>
        <v>0</v>
      </c>
      <c r="O257" s="46">
        <f t="shared" si="26"/>
        <v>0</v>
      </c>
      <c r="P257" s="47">
        <f t="shared" si="27"/>
        <v>0</v>
      </c>
    </row>
    <row r="258" spans="1:16" ht="22.5" x14ac:dyDescent="0.2">
      <c r="A258" s="36">
        <f>IF(COUNTBLANK(B258)=1," ",COUNTA(B$15:B258))</f>
        <v>221</v>
      </c>
      <c r="B258" s="37" t="s">
        <v>66</v>
      </c>
      <c r="C258" s="45" t="s">
        <v>498</v>
      </c>
      <c r="D258" s="23" t="s">
        <v>71</v>
      </c>
      <c r="E258" s="66">
        <v>18</v>
      </c>
      <c r="F258" s="67"/>
      <c r="G258" s="64"/>
      <c r="H258" s="46">
        <f t="shared" si="21"/>
        <v>0</v>
      </c>
      <c r="I258" s="64"/>
      <c r="J258" s="64"/>
      <c r="K258" s="47">
        <f t="shared" si="22"/>
        <v>0</v>
      </c>
      <c r="L258" s="48">
        <f t="shared" si="23"/>
        <v>0</v>
      </c>
      <c r="M258" s="46">
        <f t="shared" si="24"/>
        <v>0</v>
      </c>
      <c r="N258" s="46">
        <f t="shared" si="25"/>
        <v>0</v>
      </c>
      <c r="O258" s="46">
        <f t="shared" si="26"/>
        <v>0</v>
      </c>
      <c r="P258" s="47">
        <f t="shared" si="27"/>
        <v>0</v>
      </c>
    </row>
    <row r="259" spans="1:16" x14ac:dyDescent="0.2">
      <c r="A259" s="36">
        <f>IF(COUNTBLANK(B259)=1," ",COUNTA(B$15:B259))</f>
        <v>222</v>
      </c>
      <c r="B259" s="37" t="s">
        <v>66</v>
      </c>
      <c r="C259" s="45" t="s">
        <v>499</v>
      </c>
      <c r="D259" s="23" t="s">
        <v>71</v>
      </c>
      <c r="E259" s="66">
        <v>18</v>
      </c>
      <c r="F259" s="67"/>
      <c r="G259" s="64"/>
      <c r="H259" s="46">
        <f t="shared" si="21"/>
        <v>0</v>
      </c>
      <c r="I259" s="64"/>
      <c r="J259" s="64"/>
      <c r="K259" s="47">
        <f t="shared" si="22"/>
        <v>0</v>
      </c>
      <c r="L259" s="48">
        <f t="shared" si="23"/>
        <v>0</v>
      </c>
      <c r="M259" s="46">
        <f t="shared" si="24"/>
        <v>0</v>
      </c>
      <c r="N259" s="46">
        <f t="shared" si="25"/>
        <v>0</v>
      </c>
      <c r="O259" s="46">
        <f t="shared" si="26"/>
        <v>0</v>
      </c>
      <c r="P259" s="47">
        <f t="shared" si="27"/>
        <v>0</v>
      </c>
    </row>
    <row r="260" spans="1:16" x14ac:dyDescent="0.2">
      <c r="A260" s="36">
        <f>IF(COUNTBLANK(B260)=1," ",COUNTA(B$15:B260))</f>
        <v>223</v>
      </c>
      <c r="B260" s="37" t="s">
        <v>66</v>
      </c>
      <c r="C260" s="45" t="s">
        <v>500</v>
      </c>
      <c r="D260" s="23" t="s">
        <v>71</v>
      </c>
      <c r="E260" s="66">
        <v>18</v>
      </c>
      <c r="F260" s="67"/>
      <c r="G260" s="64"/>
      <c r="H260" s="46">
        <f t="shared" si="21"/>
        <v>0</v>
      </c>
      <c r="I260" s="64"/>
      <c r="J260" s="64"/>
      <c r="K260" s="47">
        <f t="shared" si="22"/>
        <v>0</v>
      </c>
      <c r="L260" s="48">
        <f t="shared" si="23"/>
        <v>0</v>
      </c>
      <c r="M260" s="46">
        <f t="shared" si="24"/>
        <v>0</v>
      </c>
      <c r="N260" s="46">
        <f t="shared" si="25"/>
        <v>0</v>
      </c>
      <c r="O260" s="46">
        <f t="shared" si="26"/>
        <v>0</v>
      </c>
      <c r="P260" s="47">
        <f t="shared" si="27"/>
        <v>0</v>
      </c>
    </row>
    <row r="261" spans="1:16" ht="33.75" x14ac:dyDescent="0.2">
      <c r="A261" s="36">
        <f>IF(COUNTBLANK(B261)=1," ",COUNTA(B$15:B261))</f>
        <v>224</v>
      </c>
      <c r="B261" s="37" t="s">
        <v>66</v>
      </c>
      <c r="C261" s="45" t="s">
        <v>501</v>
      </c>
      <c r="D261" s="23" t="s">
        <v>71</v>
      </c>
      <c r="E261" s="66">
        <v>108</v>
      </c>
      <c r="F261" s="67"/>
      <c r="G261" s="64"/>
      <c r="H261" s="46">
        <f t="shared" si="21"/>
        <v>0</v>
      </c>
      <c r="I261" s="64"/>
      <c r="J261" s="64"/>
      <c r="K261" s="47">
        <f t="shared" si="22"/>
        <v>0</v>
      </c>
      <c r="L261" s="48">
        <f t="shared" si="23"/>
        <v>0</v>
      </c>
      <c r="M261" s="46">
        <f t="shared" si="24"/>
        <v>0</v>
      </c>
      <c r="N261" s="46">
        <f t="shared" si="25"/>
        <v>0</v>
      </c>
      <c r="O261" s="46">
        <f t="shared" si="26"/>
        <v>0</v>
      </c>
      <c r="P261" s="47">
        <f t="shared" si="27"/>
        <v>0</v>
      </c>
    </row>
    <row r="262" spans="1:16" ht="22.5" x14ac:dyDescent="0.2">
      <c r="A262" s="36">
        <f>IF(COUNTBLANK(B262)=1," ",COUNTA(B$15:B262))</f>
        <v>225</v>
      </c>
      <c r="B262" s="37" t="s">
        <v>66</v>
      </c>
      <c r="C262" s="45" t="s">
        <v>479</v>
      </c>
      <c r="D262" s="23" t="s">
        <v>88</v>
      </c>
      <c r="E262" s="66">
        <v>4.5</v>
      </c>
      <c r="F262" s="67"/>
      <c r="G262" s="64"/>
      <c r="H262" s="46">
        <f t="shared" si="21"/>
        <v>0</v>
      </c>
      <c r="I262" s="64"/>
      <c r="J262" s="64"/>
      <c r="K262" s="47">
        <f t="shared" si="22"/>
        <v>0</v>
      </c>
      <c r="L262" s="48">
        <f t="shared" si="23"/>
        <v>0</v>
      </c>
      <c r="M262" s="46">
        <f t="shared" si="24"/>
        <v>0</v>
      </c>
      <c r="N262" s="46">
        <f t="shared" si="25"/>
        <v>0</v>
      </c>
      <c r="O262" s="46">
        <f t="shared" si="26"/>
        <v>0</v>
      </c>
      <c r="P262" s="47">
        <f t="shared" si="27"/>
        <v>0</v>
      </c>
    </row>
    <row r="263" spans="1:16" ht="22.5" x14ac:dyDescent="0.2">
      <c r="A263" s="36">
        <f>IF(COUNTBLANK(B263)=1," ",COUNTA(B$15:B263))</f>
        <v>226</v>
      </c>
      <c r="B263" s="37" t="s">
        <v>66</v>
      </c>
      <c r="C263" s="45" t="s">
        <v>480</v>
      </c>
      <c r="D263" s="23" t="s">
        <v>192</v>
      </c>
      <c r="E263" s="66">
        <v>9</v>
      </c>
      <c r="F263" s="67"/>
      <c r="G263" s="64"/>
      <c r="H263" s="46">
        <f t="shared" si="21"/>
        <v>0</v>
      </c>
      <c r="I263" s="64"/>
      <c r="J263" s="64"/>
      <c r="K263" s="47">
        <f t="shared" si="22"/>
        <v>0</v>
      </c>
      <c r="L263" s="48">
        <f t="shared" si="23"/>
        <v>0</v>
      </c>
      <c r="M263" s="46">
        <f t="shared" si="24"/>
        <v>0</v>
      </c>
      <c r="N263" s="46">
        <f t="shared" si="25"/>
        <v>0</v>
      </c>
      <c r="O263" s="46">
        <f t="shared" si="26"/>
        <v>0</v>
      </c>
      <c r="P263" s="47">
        <f t="shared" si="27"/>
        <v>0</v>
      </c>
    </row>
    <row r="264" spans="1:16" x14ac:dyDescent="0.2">
      <c r="A264" s="36">
        <f>IF(COUNTBLANK(B264)=1," ",COUNTA(B$15:B264))</f>
        <v>227</v>
      </c>
      <c r="B264" s="37" t="s">
        <v>66</v>
      </c>
      <c r="C264" s="45" t="s">
        <v>502</v>
      </c>
      <c r="D264" s="23" t="s">
        <v>192</v>
      </c>
      <c r="E264" s="66">
        <v>9</v>
      </c>
      <c r="F264" s="67"/>
      <c r="G264" s="64"/>
      <c r="H264" s="46">
        <f t="shared" si="21"/>
        <v>0</v>
      </c>
      <c r="I264" s="64"/>
      <c r="J264" s="64"/>
      <c r="K264" s="47">
        <f t="shared" si="22"/>
        <v>0</v>
      </c>
      <c r="L264" s="48">
        <f t="shared" si="23"/>
        <v>0</v>
      </c>
      <c r="M264" s="46">
        <f t="shared" si="24"/>
        <v>0</v>
      </c>
      <c r="N264" s="46">
        <f t="shared" si="25"/>
        <v>0</v>
      </c>
      <c r="O264" s="46">
        <f t="shared" si="26"/>
        <v>0</v>
      </c>
      <c r="P264" s="47">
        <f t="shared" si="27"/>
        <v>0</v>
      </c>
    </row>
    <row r="265" spans="1:16" ht="22.5" x14ac:dyDescent="0.2">
      <c r="A265" s="36">
        <f>IF(COUNTBLANK(B265)=1," ",COUNTA(B$15:B265))</f>
        <v>228</v>
      </c>
      <c r="B265" s="37" t="s">
        <v>66</v>
      </c>
      <c r="C265" s="45" t="s">
        <v>491</v>
      </c>
      <c r="D265" s="23" t="s">
        <v>192</v>
      </c>
      <c r="E265" s="66">
        <v>9</v>
      </c>
      <c r="F265" s="67"/>
      <c r="G265" s="64"/>
      <c r="H265" s="46">
        <f t="shared" si="21"/>
        <v>0</v>
      </c>
      <c r="I265" s="64"/>
      <c r="J265" s="64"/>
      <c r="K265" s="47">
        <f t="shared" si="22"/>
        <v>0</v>
      </c>
      <c r="L265" s="48">
        <f t="shared" si="23"/>
        <v>0</v>
      </c>
      <c r="M265" s="46">
        <f t="shared" si="24"/>
        <v>0</v>
      </c>
      <c r="N265" s="46">
        <f t="shared" si="25"/>
        <v>0</v>
      </c>
      <c r="O265" s="46">
        <f t="shared" si="26"/>
        <v>0</v>
      </c>
      <c r="P265" s="47">
        <f t="shared" si="27"/>
        <v>0</v>
      </c>
    </row>
    <row r="266" spans="1:16" x14ac:dyDescent="0.2">
      <c r="A266" s="36" t="str">
        <f>IF(COUNTBLANK(B266)=1," ",COUNTA(B$15:B266))</f>
        <v xml:space="preserve"> </v>
      </c>
      <c r="B266" s="37"/>
      <c r="C266" s="45" t="s">
        <v>516</v>
      </c>
      <c r="D266" s="23"/>
      <c r="E266" s="66"/>
      <c r="F266" s="67"/>
      <c r="G266" s="64"/>
      <c r="H266" s="46">
        <f t="shared" si="21"/>
        <v>0</v>
      </c>
      <c r="I266" s="64"/>
      <c r="J266" s="64"/>
      <c r="K266" s="47">
        <f t="shared" si="22"/>
        <v>0</v>
      </c>
      <c r="L266" s="48">
        <f t="shared" si="23"/>
        <v>0</v>
      </c>
      <c r="M266" s="46">
        <f t="shared" si="24"/>
        <v>0</v>
      </c>
      <c r="N266" s="46">
        <f t="shared" si="25"/>
        <v>0</v>
      </c>
      <c r="O266" s="46">
        <f t="shared" si="26"/>
        <v>0</v>
      </c>
      <c r="P266" s="47">
        <f t="shared" si="27"/>
        <v>0</v>
      </c>
    </row>
    <row r="267" spans="1:16" x14ac:dyDescent="0.2">
      <c r="A267" s="36" t="str">
        <f>IF(COUNTBLANK(B267)=1," ",COUNTA(B$15:B267))</f>
        <v xml:space="preserve"> </v>
      </c>
      <c r="B267" s="37"/>
      <c r="C267" s="45" t="s">
        <v>517</v>
      </c>
      <c r="D267" s="23"/>
      <c r="E267" s="66"/>
      <c r="F267" s="67"/>
      <c r="G267" s="64"/>
      <c r="H267" s="46">
        <f t="shared" si="21"/>
        <v>0</v>
      </c>
      <c r="I267" s="64"/>
      <c r="J267" s="64"/>
      <c r="K267" s="47">
        <f t="shared" si="22"/>
        <v>0</v>
      </c>
      <c r="L267" s="48">
        <f t="shared" si="23"/>
        <v>0</v>
      </c>
      <c r="M267" s="46">
        <f t="shared" si="24"/>
        <v>0</v>
      </c>
      <c r="N267" s="46">
        <f t="shared" si="25"/>
        <v>0</v>
      </c>
      <c r="O267" s="46">
        <f t="shared" si="26"/>
        <v>0</v>
      </c>
      <c r="P267" s="47">
        <f t="shared" si="27"/>
        <v>0</v>
      </c>
    </row>
    <row r="268" spans="1:16" x14ac:dyDescent="0.2">
      <c r="A268" s="36">
        <f>IF(COUNTBLANK(B268)=1," ",COUNTA(B$15:B268))</f>
        <v>229</v>
      </c>
      <c r="B268" s="37" t="s">
        <v>66</v>
      </c>
      <c r="C268" s="45" t="s">
        <v>494</v>
      </c>
      <c r="D268" s="23" t="s">
        <v>192</v>
      </c>
      <c r="E268" s="66">
        <v>4</v>
      </c>
      <c r="F268" s="67"/>
      <c r="G268" s="64"/>
      <c r="H268" s="46">
        <f t="shared" si="21"/>
        <v>0</v>
      </c>
      <c r="I268" s="64"/>
      <c r="J268" s="64"/>
      <c r="K268" s="47">
        <f t="shared" si="22"/>
        <v>0</v>
      </c>
      <c r="L268" s="48">
        <f t="shared" si="23"/>
        <v>0</v>
      </c>
      <c r="M268" s="46">
        <f t="shared" si="24"/>
        <v>0</v>
      </c>
      <c r="N268" s="46">
        <f t="shared" si="25"/>
        <v>0</v>
      </c>
      <c r="O268" s="46">
        <f t="shared" si="26"/>
        <v>0</v>
      </c>
      <c r="P268" s="47">
        <f t="shared" si="27"/>
        <v>0</v>
      </c>
    </row>
    <row r="269" spans="1:16" ht="33.75" x14ac:dyDescent="0.2">
      <c r="A269" s="36">
        <f>IF(COUNTBLANK(B269)=1," ",COUNTA(B$15:B269))</f>
        <v>230</v>
      </c>
      <c r="B269" s="37" t="s">
        <v>66</v>
      </c>
      <c r="C269" s="45" t="s">
        <v>811</v>
      </c>
      <c r="D269" s="23" t="s">
        <v>192</v>
      </c>
      <c r="E269" s="66">
        <v>8</v>
      </c>
      <c r="F269" s="67"/>
      <c r="G269" s="64"/>
      <c r="H269" s="46">
        <f t="shared" si="21"/>
        <v>0</v>
      </c>
      <c r="I269" s="64"/>
      <c r="J269" s="64"/>
      <c r="K269" s="47">
        <f t="shared" si="22"/>
        <v>0</v>
      </c>
      <c r="L269" s="48">
        <f t="shared" si="23"/>
        <v>0</v>
      </c>
      <c r="M269" s="46">
        <f t="shared" si="24"/>
        <v>0</v>
      </c>
      <c r="N269" s="46">
        <f t="shared" si="25"/>
        <v>0</v>
      </c>
      <c r="O269" s="46">
        <f t="shared" si="26"/>
        <v>0</v>
      </c>
      <c r="P269" s="47">
        <f t="shared" si="27"/>
        <v>0</v>
      </c>
    </row>
    <row r="270" spans="1:16" ht="33.75" x14ac:dyDescent="0.2">
      <c r="A270" s="36">
        <f>IF(COUNTBLANK(B270)=1," ",COUNTA(B$15:B270))</f>
        <v>231</v>
      </c>
      <c r="B270" s="37" t="s">
        <v>66</v>
      </c>
      <c r="C270" s="45" t="s">
        <v>807</v>
      </c>
      <c r="D270" s="23" t="s">
        <v>192</v>
      </c>
      <c r="E270" s="66">
        <v>4</v>
      </c>
      <c r="F270" s="67"/>
      <c r="G270" s="64"/>
      <c r="H270" s="46">
        <f t="shared" si="21"/>
        <v>0</v>
      </c>
      <c r="I270" s="64"/>
      <c r="J270" s="64"/>
      <c r="K270" s="47">
        <f t="shared" si="22"/>
        <v>0</v>
      </c>
      <c r="L270" s="48">
        <f t="shared" si="23"/>
        <v>0</v>
      </c>
      <c r="M270" s="46">
        <f t="shared" si="24"/>
        <v>0</v>
      </c>
      <c r="N270" s="46">
        <f t="shared" si="25"/>
        <v>0</v>
      </c>
      <c r="O270" s="46">
        <f t="shared" si="26"/>
        <v>0</v>
      </c>
      <c r="P270" s="47">
        <f t="shared" si="27"/>
        <v>0</v>
      </c>
    </row>
    <row r="271" spans="1:16" ht="22.5" x14ac:dyDescent="0.2">
      <c r="A271" s="36">
        <f>IF(COUNTBLANK(B271)=1," ",COUNTA(B$15:B271))</f>
        <v>232</v>
      </c>
      <c r="B271" s="37" t="s">
        <v>66</v>
      </c>
      <c r="C271" s="45" t="s">
        <v>737</v>
      </c>
      <c r="D271" s="23" t="s">
        <v>192</v>
      </c>
      <c r="E271" s="66">
        <v>12</v>
      </c>
      <c r="F271" s="67"/>
      <c r="G271" s="64"/>
      <c r="H271" s="46">
        <f t="shared" si="21"/>
        <v>0</v>
      </c>
      <c r="I271" s="64"/>
      <c r="J271" s="64"/>
      <c r="K271" s="47">
        <f t="shared" si="22"/>
        <v>0</v>
      </c>
      <c r="L271" s="48">
        <f t="shared" si="23"/>
        <v>0</v>
      </c>
      <c r="M271" s="46">
        <f t="shared" si="24"/>
        <v>0</v>
      </c>
      <c r="N271" s="46">
        <f t="shared" si="25"/>
        <v>0</v>
      </c>
      <c r="O271" s="46">
        <f t="shared" si="26"/>
        <v>0</v>
      </c>
      <c r="P271" s="47">
        <f t="shared" si="27"/>
        <v>0</v>
      </c>
    </row>
    <row r="272" spans="1:16" ht="22.5" x14ac:dyDescent="0.2">
      <c r="A272" s="36">
        <f>IF(COUNTBLANK(B272)=1," ",COUNTA(B$15:B272))</f>
        <v>233</v>
      </c>
      <c r="B272" s="37" t="s">
        <v>66</v>
      </c>
      <c r="C272" s="45" t="s">
        <v>738</v>
      </c>
      <c r="D272" s="23" t="s">
        <v>71</v>
      </c>
      <c r="E272" s="66">
        <v>12</v>
      </c>
      <c r="F272" s="67"/>
      <c r="G272" s="64"/>
      <c r="H272" s="46">
        <f t="shared" si="21"/>
        <v>0</v>
      </c>
      <c r="I272" s="64"/>
      <c r="J272" s="64"/>
      <c r="K272" s="47">
        <f t="shared" si="22"/>
        <v>0</v>
      </c>
      <c r="L272" s="48">
        <f t="shared" si="23"/>
        <v>0</v>
      </c>
      <c r="M272" s="46">
        <f t="shared" si="24"/>
        <v>0</v>
      </c>
      <c r="N272" s="46">
        <f t="shared" si="25"/>
        <v>0</v>
      </c>
      <c r="O272" s="46">
        <f t="shared" si="26"/>
        <v>0</v>
      </c>
      <c r="P272" s="47">
        <f t="shared" si="27"/>
        <v>0</v>
      </c>
    </row>
    <row r="273" spans="1:16" ht="22.5" x14ac:dyDescent="0.2">
      <c r="A273" s="36">
        <f>IF(COUNTBLANK(B273)=1," ",COUNTA(B$15:B273))</f>
        <v>234</v>
      </c>
      <c r="B273" s="37" t="s">
        <v>66</v>
      </c>
      <c r="C273" s="45" t="s">
        <v>495</v>
      </c>
      <c r="D273" s="23" t="s">
        <v>68</v>
      </c>
      <c r="E273" s="66">
        <v>200</v>
      </c>
      <c r="F273" s="67"/>
      <c r="G273" s="64"/>
      <c r="H273" s="46">
        <f t="shared" si="21"/>
        <v>0</v>
      </c>
      <c r="I273" s="64"/>
      <c r="J273" s="64"/>
      <c r="K273" s="47">
        <f t="shared" si="22"/>
        <v>0</v>
      </c>
      <c r="L273" s="48">
        <f t="shared" si="23"/>
        <v>0</v>
      </c>
      <c r="M273" s="46">
        <f t="shared" si="24"/>
        <v>0</v>
      </c>
      <c r="N273" s="46">
        <f t="shared" si="25"/>
        <v>0</v>
      </c>
      <c r="O273" s="46">
        <f t="shared" si="26"/>
        <v>0</v>
      </c>
      <c r="P273" s="47">
        <f t="shared" si="27"/>
        <v>0</v>
      </c>
    </row>
    <row r="274" spans="1:16" x14ac:dyDescent="0.2">
      <c r="A274" s="36">
        <f>IF(COUNTBLANK(B274)=1," ",COUNTA(B$15:B274))</f>
        <v>235</v>
      </c>
      <c r="B274" s="37" t="s">
        <v>66</v>
      </c>
      <c r="C274" s="45" t="s">
        <v>509</v>
      </c>
      <c r="D274" s="23" t="s">
        <v>68</v>
      </c>
      <c r="E274" s="66">
        <v>48</v>
      </c>
      <c r="F274" s="67"/>
      <c r="G274" s="64"/>
      <c r="H274" s="46">
        <f t="shared" si="21"/>
        <v>0</v>
      </c>
      <c r="I274" s="64"/>
      <c r="J274" s="64"/>
      <c r="K274" s="47">
        <f t="shared" si="22"/>
        <v>0</v>
      </c>
      <c r="L274" s="48">
        <f t="shared" si="23"/>
        <v>0</v>
      </c>
      <c r="M274" s="46">
        <f t="shared" si="24"/>
        <v>0</v>
      </c>
      <c r="N274" s="46">
        <f t="shared" si="25"/>
        <v>0</v>
      </c>
      <c r="O274" s="46">
        <f t="shared" si="26"/>
        <v>0</v>
      </c>
      <c r="P274" s="47">
        <f t="shared" si="27"/>
        <v>0</v>
      </c>
    </row>
    <row r="275" spans="1:16" x14ac:dyDescent="0.2">
      <c r="A275" s="36">
        <f>IF(COUNTBLANK(B275)=1," ",COUNTA(B$15:B275))</f>
        <v>236</v>
      </c>
      <c r="B275" s="37" t="s">
        <v>66</v>
      </c>
      <c r="C275" s="45" t="s">
        <v>496</v>
      </c>
      <c r="D275" s="23" t="s">
        <v>71</v>
      </c>
      <c r="E275" s="66">
        <v>96</v>
      </c>
      <c r="F275" s="67"/>
      <c r="G275" s="64"/>
      <c r="H275" s="46">
        <f t="shared" si="21"/>
        <v>0</v>
      </c>
      <c r="I275" s="64"/>
      <c r="J275" s="64"/>
      <c r="K275" s="47">
        <f t="shared" si="22"/>
        <v>0</v>
      </c>
      <c r="L275" s="48">
        <f t="shared" si="23"/>
        <v>0</v>
      </c>
      <c r="M275" s="46">
        <f t="shared" si="24"/>
        <v>0</v>
      </c>
      <c r="N275" s="46">
        <f t="shared" si="25"/>
        <v>0</v>
      </c>
      <c r="O275" s="46">
        <f t="shared" si="26"/>
        <v>0</v>
      </c>
      <c r="P275" s="47">
        <f t="shared" si="27"/>
        <v>0</v>
      </c>
    </row>
    <row r="276" spans="1:16" x14ac:dyDescent="0.2">
      <c r="A276" s="36">
        <f>IF(COUNTBLANK(B276)=1," ",COUNTA(B$15:B276))</f>
        <v>237</v>
      </c>
      <c r="B276" s="37" t="s">
        <v>66</v>
      </c>
      <c r="C276" s="45" t="s">
        <v>497</v>
      </c>
      <c r="D276" s="23" t="s">
        <v>71</v>
      </c>
      <c r="E276" s="66">
        <v>16</v>
      </c>
      <c r="F276" s="67"/>
      <c r="G276" s="64"/>
      <c r="H276" s="46">
        <f t="shared" si="21"/>
        <v>0</v>
      </c>
      <c r="I276" s="64"/>
      <c r="J276" s="64"/>
      <c r="K276" s="47">
        <f t="shared" si="22"/>
        <v>0</v>
      </c>
      <c r="L276" s="48">
        <f t="shared" si="23"/>
        <v>0</v>
      </c>
      <c r="M276" s="46">
        <f t="shared" si="24"/>
        <v>0</v>
      </c>
      <c r="N276" s="46">
        <f t="shared" si="25"/>
        <v>0</v>
      </c>
      <c r="O276" s="46">
        <f t="shared" si="26"/>
        <v>0</v>
      </c>
      <c r="P276" s="47">
        <f t="shared" si="27"/>
        <v>0</v>
      </c>
    </row>
    <row r="277" spans="1:16" ht="22.5" x14ac:dyDescent="0.2">
      <c r="A277" s="36">
        <f>IF(COUNTBLANK(B277)=1," ",COUNTA(B$15:B277))</f>
        <v>238</v>
      </c>
      <c r="B277" s="37" t="s">
        <v>66</v>
      </c>
      <c r="C277" s="45" t="s">
        <v>498</v>
      </c>
      <c r="D277" s="23" t="s">
        <v>71</v>
      </c>
      <c r="E277" s="66">
        <v>8</v>
      </c>
      <c r="F277" s="67"/>
      <c r="G277" s="64"/>
      <c r="H277" s="46">
        <f t="shared" si="21"/>
        <v>0</v>
      </c>
      <c r="I277" s="64"/>
      <c r="J277" s="64"/>
      <c r="K277" s="47">
        <f t="shared" si="22"/>
        <v>0</v>
      </c>
      <c r="L277" s="48">
        <f t="shared" si="23"/>
        <v>0</v>
      </c>
      <c r="M277" s="46">
        <f t="shared" si="24"/>
        <v>0</v>
      </c>
      <c r="N277" s="46">
        <f t="shared" si="25"/>
        <v>0</v>
      </c>
      <c r="O277" s="46">
        <f t="shared" si="26"/>
        <v>0</v>
      </c>
      <c r="P277" s="47">
        <f t="shared" si="27"/>
        <v>0</v>
      </c>
    </row>
    <row r="278" spans="1:16" x14ac:dyDescent="0.2">
      <c r="A278" s="36">
        <f>IF(COUNTBLANK(B278)=1," ",COUNTA(B$15:B278))</f>
        <v>239</v>
      </c>
      <c r="B278" s="37" t="s">
        <v>66</v>
      </c>
      <c r="C278" s="45" t="s">
        <v>499</v>
      </c>
      <c r="D278" s="23" t="s">
        <v>71</v>
      </c>
      <c r="E278" s="66">
        <v>8</v>
      </c>
      <c r="F278" s="67"/>
      <c r="G278" s="64"/>
      <c r="H278" s="46">
        <f t="shared" si="21"/>
        <v>0</v>
      </c>
      <c r="I278" s="64"/>
      <c r="J278" s="64"/>
      <c r="K278" s="47">
        <f t="shared" si="22"/>
        <v>0</v>
      </c>
      <c r="L278" s="48">
        <f t="shared" si="23"/>
        <v>0</v>
      </c>
      <c r="M278" s="46">
        <f t="shared" si="24"/>
        <v>0</v>
      </c>
      <c r="N278" s="46">
        <f t="shared" si="25"/>
        <v>0</v>
      </c>
      <c r="O278" s="46">
        <f t="shared" si="26"/>
        <v>0</v>
      </c>
      <c r="P278" s="47">
        <f t="shared" si="27"/>
        <v>0</v>
      </c>
    </row>
    <row r="279" spans="1:16" ht="33.75" x14ac:dyDescent="0.2">
      <c r="A279" s="36">
        <f>IF(COUNTBLANK(B279)=1," ",COUNTA(B$15:B279))</f>
        <v>240</v>
      </c>
      <c r="B279" s="37" t="s">
        <v>66</v>
      </c>
      <c r="C279" s="45" t="s">
        <v>501</v>
      </c>
      <c r="D279" s="23" t="s">
        <v>71</v>
      </c>
      <c r="E279" s="66">
        <v>32</v>
      </c>
      <c r="F279" s="67"/>
      <c r="G279" s="64"/>
      <c r="H279" s="46">
        <f t="shared" si="21"/>
        <v>0</v>
      </c>
      <c r="I279" s="64"/>
      <c r="J279" s="64"/>
      <c r="K279" s="47">
        <f t="shared" si="22"/>
        <v>0</v>
      </c>
      <c r="L279" s="48">
        <f t="shared" si="23"/>
        <v>0</v>
      </c>
      <c r="M279" s="46">
        <f t="shared" si="24"/>
        <v>0</v>
      </c>
      <c r="N279" s="46">
        <f t="shared" si="25"/>
        <v>0</v>
      </c>
      <c r="O279" s="46">
        <f t="shared" si="26"/>
        <v>0</v>
      </c>
      <c r="P279" s="47">
        <f t="shared" si="27"/>
        <v>0</v>
      </c>
    </row>
    <row r="280" spans="1:16" ht="22.5" x14ac:dyDescent="0.2">
      <c r="A280" s="36">
        <f>IF(COUNTBLANK(B280)=1," ",COUNTA(B$15:B280))</f>
        <v>241</v>
      </c>
      <c r="B280" s="37" t="s">
        <v>66</v>
      </c>
      <c r="C280" s="45" t="s">
        <v>479</v>
      </c>
      <c r="D280" s="23" t="s">
        <v>88</v>
      </c>
      <c r="E280" s="66">
        <v>2</v>
      </c>
      <c r="F280" s="67"/>
      <c r="G280" s="64"/>
      <c r="H280" s="46">
        <f t="shared" ref="H280:H342" si="28">ROUND(F280*G280,2)</f>
        <v>0</v>
      </c>
      <c r="I280" s="64"/>
      <c r="J280" s="64"/>
      <c r="K280" s="47">
        <f t="shared" ref="K280:K342" si="29">SUM(H280:J280)</f>
        <v>0</v>
      </c>
      <c r="L280" s="48">
        <f t="shared" ref="L280:L342" si="30">ROUND(E280*F280,2)</f>
        <v>0</v>
      </c>
      <c r="M280" s="46">
        <f t="shared" ref="M280:M342" si="31">ROUND(H280*E280,2)</f>
        <v>0</v>
      </c>
      <c r="N280" s="46">
        <f t="shared" ref="N280:N342" si="32">ROUND(I280*E280,2)</f>
        <v>0</v>
      </c>
      <c r="O280" s="46">
        <f t="shared" ref="O280:O342" si="33">ROUND(J280*E280,2)</f>
        <v>0</v>
      </c>
      <c r="P280" s="47">
        <f t="shared" ref="P280:P342" si="34">SUM(M280:O280)</f>
        <v>0</v>
      </c>
    </row>
    <row r="281" spans="1:16" ht="22.5" x14ac:dyDescent="0.2">
      <c r="A281" s="36">
        <f>IF(COUNTBLANK(B281)=1," ",COUNTA(B$15:B281))</f>
        <v>242</v>
      </c>
      <c r="B281" s="37" t="s">
        <v>66</v>
      </c>
      <c r="C281" s="45" t="s">
        <v>480</v>
      </c>
      <c r="D281" s="23" t="s">
        <v>192</v>
      </c>
      <c r="E281" s="66">
        <v>4</v>
      </c>
      <c r="F281" s="67"/>
      <c r="G281" s="64"/>
      <c r="H281" s="46">
        <f t="shared" si="28"/>
        <v>0</v>
      </c>
      <c r="I281" s="64"/>
      <c r="J281" s="64"/>
      <c r="K281" s="47">
        <f t="shared" si="29"/>
        <v>0</v>
      </c>
      <c r="L281" s="48">
        <f t="shared" si="30"/>
        <v>0</v>
      </c>
      <c r="M281" s="46">
        <f t="shared" si="31"/>
        <v>0</v>
      </c>
      <c r="N281" s="46">
        <f t="shared" si="32"/>
        <v>0</v>
      </c>
      <c r="O281" s="46">
        <f t="shared" si="33"/>
        <v>0</v>
      </c>
      <c r="P281" s="47">
        <f t="shared" si="34"/>
        <v>0</v>
      </c>
    </row>
    <row r="282" spans="1:16" x14ac:dyDescent="0.2">
      <c r="A282" s="36">
        <f>IF(COUNTBLANK(B282)=1," ",COUNTA(B$15:B282))</f>
        <v>243</v>
      </c>
      <c r="B282" s="37" t="s">
        <v>66</v>
      </c>
      <c r="C282" s="45" t="s">
        <v>502</v>
      </c>
      <c r="D282" s="23" t="s">
        <v>192</v>
      </c>
      <c r="E282" s="66">
        <v>4</v>
      </c>
      <c r="F282" s="67"/>
      <c r="G282" s="64"/>
      <c r="H282" s="46">
        <f t="shared" si="28"/>
        <v>0</v>
      </c>
      <c r="I282" s="64"/>
      <c r="J282" s="64"/>
      <c r="K282" s="47">
        <f t="shared" si="29"/>
        <v>0</v>
      </c>
      <c r="L282" s="48">
        <f t="shared" si="30"/>
        <v>0</v>
      </c>
      <c r="M282" s="46">
        <f t="shared" si="31"/>
        <v>0</v>
      </c>
      <c r="N282" s="46">
        <f t="shared" si="32"/>
        <v>0</v>
      </c>
      <c r="O282" s="46">
        <f t="shared" si="33"/>
        <v>0</v>
      </c>
      <c r="P282" s="47">
        <f t="shared" si="34"/>
        <v>0</v>
      </c>
    </row>
    <row r="283" spans="1:16" ht="22.5" x14ac:dyDescent="0.2">
      <c r="A283" s="36">
        <f>IF(COUNTBLANK(B283)=1," ",COUNTA(B$15:B283))</f>
        <v>244</v>
      </c>
      <c r="B283" s="37" t="s">
        <v>66</v>
      </c>
      <c r="C283" s="45" t="s">
        <v>491</v>
      </c>
      <c r="D283" s="23" t="s">
        <v>192</v>
      </c>
      <c r="E283" s="66">
        <v>4</v>
      </c>
      <c r="F283" s="67"/>
      <c r="G283" s="64"/>
      <c r="H283" s="46">
        <f t="shared" si="28"/>
        <v>0</v>
      </c>
      <c r="I283" s="64"/>
      <c r="J283" s="64"/>
      <c r="K283" s="47">
        <f t="shared" si="29"/>
        <v>0</v>
      </c>
      <c r="L283" s="48">
        <f t="shared" si="30"/>
        <v>0</v>
      </c>
      <c r="M283" s="46">
        <f t="shared" si="31"/>
        <v>0</v>
      </c>
      <c r="N283" s="46">
        <f t="shared" si="32"/>
        <v>0</v>
      </c>
      <c r="O283" s="46">
        <f t="shared" si="33"/>
        <v>0</v>
      </c>
      <c r="P283" s="47">
        <f t="shared" si="34"/>
        <v>0</v>
      </c>
    </row>
    <row r="284" spans="1:16" x14ac:dyDescent="0.2">
      <c r="A284" s="36" t="str">
        <f>IF(COUNTBLANK(B284)=1," ",COUNTA(B$15:B284))</f>
        <v xml:space="preserve"> </v>
      </c>
      <c r="B284" s="37"/>
      <c r="C284" s="45" t="s">
        <v>518</v>
      </c>
      <c r="D284" s="23"/>
      <c r="E284" s="66"/>
      <c r="F284" s="67"/>
      <c r="G284" s="64"/>
      <c r="H284" s="46">
        <f t="shared" si="28"/>
        <v>0</v>
      </c>
      <c r="I284" s="64"/>
      <c r="J284" s="64"/>
      <c r="K284" s="47">
        <f t="shared" si="29"/>
        <v>0</v>
      </c>
      <c r="L284" s="48">
        <f t="shared" si="30"/>
        <v>0</v>
      </c>
      <c r="M284" s="46">
        <f t="shared" si="31"/>
        <v>0</v>
      </c>
      <c r="N284" s="46">
        <f t="shared" si="32"/>
        <v>0</v>
      </c>
      <c r="O284" s="46">
        <f t="shared" si="33"/>
        <v>0</v>
      </c>
      <c r="P284" s="47">
        <f t="shared" si="34"/>
        <v>0</v>
      </c>
    </row>
    <row r="285" spans="1:16" x14ac:dyDescent="0.2">
      <c r="A285" s="36" t="str">
        <f>IF(COUNTBLANK(B285)=1," ",COUNTA(B$15:B285))</f>
        <v xml:space="preserve"> </v>
      </c>
      <c r="B285" s="37"/>
      <c r="C285" s="45" t="s">
        <v>519</v>
      </c>
      <c r="D285" s="23"/>
      <c r="E285" s="66"/>
      <c r="F285" s="67"/>
      <c r="G285" s="64"/>
      <c r="H285" s="46">
        <f t="shared" si="28"/>
        <v>0</v>
      </c>
      <c r="I285" s="64"/>
      <c r="J285" s="64"/>
      <c r="K285" s="47">
        <f t="shared" si="29"/>
        <v>0</v>
      </c>
      <c r="L285" s="48">
        <f t="shared" si="30"/>
        <v>0</v>
      </c>
      <c r="M285" s="46">
        <f t="shared" si="31"/>
        <v>0</v>
      </c>
      <c r="N285" s="46">
        <f t="shared" si="32"/>
        <v>0</v>
      </c>
      <c r="O285" s="46">
        <f t="shared" si="33"/>
        <v>0</v>
      </c>
      <c r="P285" s="47">
        <f t="shared" si="34"/>
        <v>0</v>
      </c>
    </row>
    <row r="286" spans="1:16" x14ac:dyDescent="0.2">
      <c r="A286" s="36">
        <f>IF(COUNTBLANK(B286)=1," ",COUNTA(B$15:B286))</f>
        <v>245</v>
      </c>
      <c r="B286" s="37" t="s">
        <v>66</v>
      </c>
      <c r="C286" s="45" t="s">
        <v>494</v>
      </c>
      <c r="D286" s="23" t="s">
        <v>192</v>
      </c>
      <c r="E286" s="66">
        <v>4</v>
      </c>
      <c r="F286" s="67"/>
      <c r="G286" s="64"/>
      <c r="H286" s="46">
        <f t="shared" si="28"/>
        <v>0</v>
      </c>
      <c r="I286" s="64"/>
      <c r="J286" s="64"/>
      <c r="K286" s="47">
        <f t="shared" si="29"/>
        <v>0</v>
      </c>
      <c r="L286" s="48">
        <f t="shared" si="30"/>
        <v>0</v>
      </c>
      <c r="M286" s="46">
        <f t="shared" si="31"/>
        <v>0</v>
      </c>
      <c r="N286" s="46">
        <f t="shared" si="32"/>
        <v>0</v>
      </c>
      <c r="O286" s="46">
        <f t="shared" si="33"/>
        <v>0</v>
      </c>
      <c r="P286" s="47">
        <f t="shared" si="34"/>
        <v>0</v>
      </c>
    </row>
    <row r="287" spans="1:16" ht="33.75" x14ac:dyDescent="0.2">
      <c r="A287" s="36">
        <f>IF(COUNTBLANK(B287)=1," ",COUNTA(B$15:B287))</f>
        <v>246</v>
      </c>
      <c r="B287" s="37" t="s">
        <v>66</v>
      </c>
      <c r="C287" s="45" t="s">
        <v>811</v>
      </c>
      <c r="D287" s="23" t="s">
        <v>192</v>
      </c>
      <c r="E287" s="66">
        <v>4</v>
      </c>
      <c r="F287" s="67"/>
      <c r="G287" s="64"/>
      <c r="H287" s="46">
        <f t="shared" si="28"/>
        <v>0</v>
      </c>
      <c r="I287" s="64"/>
      <c r="J287" s="64"/>
      <c r="K287" s="47">
        <f t="shared" si="29"/>
        <v>0</v>
      </c>
      <c r="L287" s="48">
        <f t="shared" si="30"/>
        <v>0</v>
      </c>
      <c r="M287" s="46">
        <f t="shared" si="31"/>
        <v>0</v>
      </c>
      <c r="N287" s="46">
        <f t="shared" si="32"/>
        <v>0</v>
      </c>
      <c r="O287" s="46">
        <f t="shared" si="33"/>
        <v>0</v>
      </c>
      <c r="P287" s="47">
        <f t="shared" si="34"/>
        <v>0</v>
      </c>
    </row>
    <row r="288" spans="1:16" ht="33.75" x14ac:dyDescent="0.2">
      <c r="A288" s="36">
        <f>IF(COUNTBLANK(B288)=1," ",COUNTA(B$15:B288))</f>
        <v>247</v>
      </c>
      <c r="B288" s="37" t="s">
        <v>66</v>
      </c>
      <c r="C288" s="45" t="s">
        <v>807</v>
      </c>
      <c r="D288" s="23" t="s">
        <v>192</v>
      </c>
      <c r="E288" s="66">
        <v>4</v>
      </c>
      <c r="F288" s="67"/>
      <c r="G288" s="64"/>
      <c r="H288" s="46">
        <f t="shared" si="28"/>
        <v>0</v>
      </c>
      <c r="I288" s="64"/>
      <c r="J288" s="64"/>
      <c r="K288" s="47">
        <f t="shared" si="29"/>
        <v>0</v>
      </c>
      <c r="L288" s="48">
        <f t="shared" si="30"/>
        <v>0</v>
      </c>
      <c r="M288" s="46">
        <f t="shared" si="31"/>
        <v>0</v>
      </c>
      <c r="N288" s="46">
        <f t="shared" si="32"/>
        <v>0</v>
      </c>
      <c r="O288" s="46">
        <f t="shared" si="33"/>
        <v>0</v>
      </c>
      <c r="P288" s="47">
        <f t="shared" si="34"/>
        <v>0</v>
      </c>
    </row>
    <row r="289" spans="1:16" ht="22.5" x14ac:dyDescent="0.2">
      <c r="A289" s="36">
        <f>IF(COUNTBLANK(B289)=1," ",COUNTA(B$15:B289))</f>
        <v>248</v>
      </c>
      <c r="B289" s="37" t="s">
        <v>66</v>
      </c>
      <c r="C289" s="45" t="s">
        <v>737</v>
      </c>
      <c r="D289" s="23" t="s">
        <v>192</v>
      </c>
      <c r="E289" s="66">
        <v>8</v>
      </c>
      <c r="F289" s="67"/>
      <c r="G289" s="64"/>
      <c r="H289" s="46">
        <f t="shared" si="28"/>
        <v>0</v>
      </c>
      <c r="I289" s="64"/>
      <c r="J289" s="64"/>
      <c r="K289" s="47">
        <f t="shared" si="29"/>
        <v>0</v>
      </c>
      <c r="L289" s="48">
        <f t="shared" si="30"/>
        <v>0</v>
      </c>
      <c r="M289" s="46">
        <f t="shared" si="31"/>
        <v>0</v>
      </c>
      <c r="N289" s="46">
        <f t="shared" si="32"/>
        <v>0</v>
      </c>
      <c r="O289" s="46">
        <f t="shared" si="33"/>
        <v>0</v>
      </c>
      <c r="P289" s="47">
        <f t="shared" si="34"/>
        <v>0</v>
      </c>
    </row>
    <row r="290" spans="1:16" ht="22.5" x14ac:dyDescent="0.2">
      <c r="A290" s="36">
        <f>IF(COUNTBLANK(B290)=1," ",COUNTA(B$15:B290))</f>
        <v>249</v>
      </c>
      <c r="B290" s="37" t="s">
        <v>66</v>
      </c>
      <c r="C290" s="45" t="s">
        <v>738</v>
      </c>
      <c r="D290" s="23" t="s">
        <v>71</v>
      </c>
      <c r="E290" s="66">
        <v>8</v>
      </c>
      <c r="F290" s="67"/>
      <c r="G290" s="64"/>
      <c r="H290" s="46">
        <f t="shared" si="28"/>
        <v>0</v>
      </c>
      <c r="I290" s="64"/>
      <c r="J290" s="64"/>
      <c r="K290" s="47">
        <f t="shared" si="29"/>
        <v>0</v>
      </c>
      <c r="L290" s="48">
        <f t="shared" si="30"/>
        <v>0</v>
      </c>
      <c r="M290" s="46">
        <f t="shared" si="31"/>
        <v>0</v>
      </c>
      <c r="N290" s="46">
        <f t="shared" si="32"/>
        <v>0</v>
      </c>
      <c r="O290" s="46">
        <f t="shared" si="33"/>
        <v>0</v>
      </c>
      <c r="P290" s="47">
        <f t="shared" si="34"/>
        <v>0</v>
      </c>
    </row>
    <row r="291" spans="1:16" ht="22.5" x14ac:dyDescent="0.2">
      <c r="A291" s="36">
        <f>IF(COUNTBLANK(B291)=1," ",COUNTA(B$15:B291))</f>
        <v>250</v>
      </c>
      <c r="B291" s="37" t="s">
        <v>66</v>
      </c>
      <c r="C291" s="45" t="s">
        <v>495</v>
      </c>
      <c r="D291" s="23" t="s">
        <v>68</v>
      </c>
      <c r="E291" s="66">
        <v>200</v>
      </c>
      <c r="F291" s="67"/>
      <c r="G291" s="64"/>
      <c r="H291" s="46">
        <f t="shared" si="28"/>
        <v>0</v>
      </c>
      <c r="I291" s="64"/>
      <c r="J291" s="64"/>
      <c r="K291" s="47">
        <f t="shared" si="29"/>
        <v>0</v>
      </c>
      <c r="L291" s="48">
        <f t="shared" si="30"/>
        <v>0</v>
      </c>
      <c r="M291" s="46">
        <f t="shared" si="31"/>
        <v>0</v>
      </c>
      <c r="N291" s="46">
        <f t="shared" si="32"/>
        <v>0</v>
      </c>
      <c r="O291" s="46">
        <f t="shared" si="33"/>
        <v>0</v>
      </c>
      <c r="P291" s="47">
        <f t="shared" si="34"/>
        <v>0</v>
      </c>
    </row>
    <row r="292" spans="1:16" x14ac:dyDescent="0.2">
      <c r="A292" s="36">
        <f>IF(COUNTBLANK(B292)=1," ",COUNTA(B$15:B292))</f>
        <v>251</v>
      </c>
      <c r="B292" s="37" t="s">
        <v>66</v>
      </c>
      <c r="C292" s="45" t="s">
        <v>509</v>
      </c>
      <c r="D292" s="23" t="s">
        <v>68</v>
      </c>
      <c r="E292" s="66">
        <v>48</v>
      </c>
      <c r="F292" s="67"/>
      <c r="G292" s="64"/>
      <c r="H292" s="46">
        <f t="shared" si="28"/>
        <v>0</v>
      </c>
      <c r="I292" s="64"/>
      <c r="J292" s="64"/>
      <c r="K292" s="47">
        <f t="shared" si="29"/>
        <v>0</v>
      </c>
      <c r="L292" s="48">
        <f t="shared" si="30"/>
        <v>0</v>
      </c>
      <c r="M292" s="46">
        <f t="shared" si="31"/>
        <v>0</v>
      </c>
      <c r="N292" s="46">
        <f t="shared" si="32"/>
        <v>0</v>
      </c>
      <c r="O292" s="46">
        <f t="shared" si="33"/>
        <v>0</v>
      </c>
      <c r="P292" s="47">
        <f t="shared" si="34"/>
        <v>0</v>
      </c>
    </row>
    <row r="293" spans="1:16" x14ac:dyDescent="0.2">
      <c r="A293" s="36">
        <f>IF(COUNTBLANK(B293)=1," ",COUNTA(B$15:B293))</f>
        <v>252</v>
      </c>
      <c r="B293" s="37" t="s">
        <v>66</v>
      </c>
      <c r="C293" s="45" t="s">
        <v>496</v>
      </c>
      <c r="D293" s="23" t="s">
        <v>71</v>
      </c>
      <c r="E293" s="66">
        <v>96</v>
      </c>
      <c r="F293" s="67"/>
      <c r="G293" s="64"/>
      <c r="H293" s="46">
        <f t="shared" si="28"/>
        <v>0</v>
      </c>
      <c r="I293" s="64"/>
      <c r="J293" s="64"/>
      <c r="K293" s="47">
        <f t="shared" si="29"/>
        <v>0</v>
      </c>
      <c r="L293" s="48">
        <f t="shared" si="30"/>
        <v>0</v>
      </c>
      <c r="M293" s="46">
        <f t="shared" si="31"/>
        <v>0</v>
      </c>
      <c r="N293" s="46">
        <f t="shared" si="32"/>
        <v>0</v>
      </c>
      <c r="O293" s="46">
        <f t="shared" si="33"/>
        <v>0</v>
      </c>
      <c r="P293" s="47">
        <f t="shared" si="34"/>
        <v>0</v>
      </c>
    </row>
    <row r="294" spans="1:16" x14ac:dyDescent="0.2">
      <c r="A294" s="36">
        <f>IF(COUNTBLANK(B294)=1," ",COUNTA(B$15:B294))</f>
        <v>253</v>
      </c>
      <c r="B294" s="37" t="s">
        <v>66</v>
      </c>
      <c r="C294" s="45" t="s">
        <v>497</v>
      </c>
      <c r="D294" s="23" t="s">
        <v>71</v>
      </c>
      <c r="E294" s="66">
        <v>8</v>
      </c>
      <c r="F294" s="67"/>
      <c r="G294" s="64"/>
      <c r="H294" s="46">
        <f t="shared" si="28"/>
        <v>0</v>
      </c>
      <c r="I294" s="64"/>
      <c r="J294" s="64"/>
      <c r="K294" s="47">
        <f t="shared" si="29"/>
        <v>0</v>
      </c>
      <c r="L294" s="48">
        <f t="shared" si="30"/>
        <v>0</v>
      </c>
      <c r="M294" s="46">
        <f t="shared" si="31"/>
        <v>0</v>
      </c>
      <c r="N294" s="46">
        <f t="shared" si="32"/>
        <v>0</v>
      </c>
      <c r="O294" s="46">
        <f t="shared" si="33"/>
        <v>0</v>
      </c>
      <c r="P294" s="47">
        <f t="shared" si="34"/>
        <v>0</v>
      </c>
    </row>
    <row r="295" spans="1:16" ht="22.5" x14ac:dyDescent="0.2">
      <c r="A295" s="36">
        <f>IF(COUNTBLANK(B295)=1," ",COUNTA(B$15:B295))</f>
        <v>254</v>
      </c>
      <c r="B295" s="37" t="s">
        <v>66</v>
      </c>
      <c r="C295" s="45" t="s">
        <v>498</v>
      </c>
      <c r="D295" s="23" t="s">
        <v>71</v>
      </c>
      <c r="E295" s="66">
        <v>8</v>
      </c>
      <c r="F295" s="67"/>
      <c r="G295" s="64"/>
      <c r="H295" s="46">
        <f t="shared" si="28"/>
        <v>0</v>
      </c>
      <c r="I295" s="64"/>
      <c r="J295" s="64"/>
      <c r="K295" s="47">
        <f t="shared" si="29"/>
        <v>0</v>
      </c>
      <c r="L295" s="48">
        <f t="shared" si="30"/>
        <v>0</v>
      </c>
      <c r="M295" s="46">
        <f t="shared" si="31"/>
        <v>0</v>
      </c>
      <c r="N295" s="46">
        <f t="shared" si="32"/>
        <v>0</v>
      </c>
      <c r="O295" s="46">
        <f t="shared" si="33"/>
        <v>0</v>
      </c>
      <c r="P295" s="47">
        <f t="shared" si="34"/>
        <v>0</v>
      </c>
    </row>
    <row r="296" spans="1:16" x14ac:dyDescent="0.2">
      <c r="A296" s="36">
        <f>IF(COUNTBLANK(B296)=1," ",COUNTA(B$15:B296))</f>
        <v>255</v>
      </c>
      <c r="B296" s="37" t="s">
        <v>66</v>
      </c>
      <c r="C296" s="45" t="s">
        <v>499</v>
      </c>
      <c r="D296" s="23" t="s">
        <v>71</v>
      </c>
      <c r="E296" s="66">
        <v>8</v>
      </c>
      <c r="F296" s="67"/>
      <c r="G296" s="64"/>
      <c r="H296" s="46">
        <f t="shared" si="28"/>
        <v>0</v>
      </c>
      <c r="I296" s="64"/>
      <c r="J296" s="64"/>
      <c r="K296" s="47">
        <f t="shared" si="29"/>
        <v>0</v>
      </c>
      <c r="L296" s="48">
        <f t="shared" si="30"/>
        <v>0</v>
      </c>
      <c r="M296" s="46">
        <f t="shared" si="31"/>
        <v>0</v>
      </c>
      <c r="N296" s="46">
        <f t="shared" si="32"/>
        <v>0</v>
      </c>
      <c r="O296" s="46">
        <f t="shared" si="33"/>
        <v>0</v>
      </c>
      <c r="P296" s="47">
        <f t="shared" si="34"/>
        <v>0</v>
      </c>
    </row>
    <row r="297" spans="1:16" x14ac:dyDescent="0.2">
      <c r="A297" s="36">
        <f>IF(COUNTBLANK(B297)=1," ",COUNTA(B$15:B297))</f>
        <v>256</v>
      </c>
      <c r="B297" s="37" t="s">
        <v>66</v>
      </c>
      <c r="C297" s="45" t="s">
        <v>500</v>
      </c>
      <c r="D297" s="23" t="s">
        <v>71</v>
      </c>
      <c r="E297" s="66">
        <v>8</v>
      </c>
      <c r="F297" s="67"/>
      <c r="G297" s="64"/>
      <c r="H297" s="46">
        <f t="shared" si="28"/>
        <v>0</v>
      </c>
      <c r="I297" s="64"/>
      <c r="J297" s="64"/>
      <c r="K297" s="47">
        <f t="shared" si="29"/>
        <v>0</v>
      </c>
      <c r="L297" s="48">
        <f t="shared" si="30"/>
        <v>0</v>
      </c>
      <c r="M297" s="46">
        <f t="shared" si="31"/>
        <v>0</v>
      </c>
      <c r="N297" s="46">
        <f t="shared" si="32"/>
        <v>0</v>
      </c>
      <c r="O297" s="46">
        <f t="shared" si="33"/>
        <v>0</v>
      </c>
      <c r="P297" s="47">
        <f t="shared" si="34"/>
        <v>0</v>
      </c>
    </row>
    <row r="298" spans="1:16" ht="33.75" x14ac:dyDescent="0.2">
      <c r="A298" s="36">
        <f>IF(COUNTBLANK(B298)=1," ",COUNTA(B$15:B298))</f>
        <v>257</v>
      </c>
      <c r="B298" s="37" t="s">
        <v>66</v>
      </c>
      <c r="C298" s="45" t="s">
        <v>501</v>
      </c>
      <c r="D298" s="23" t="s">
        <v>71</v>
      </c>
      <c r="E298" s="66">
        <v>24</v>
      </c>
      <c r="F298" s="67"/>
      <c r="G298" s="64"/>
      <c r="H298" s="46">
        <f t="shared" si="28"/>
        <v>0</v>
      </c>
      <c r="I298" s="64"/>
      <c r="J298" s="64"/>
      <c r="K298" s="47">
        <f t="shared" si="29"/>
        <v>0</v>
      </c>
      <c r="L298" s="48">
        <f t="shared" si="30"/>
        <v>0</v>
      </c>
      <c r="M298" s="46">
        <f t="shared" si="31"/>
        <v>0</v>
      </c>
      <c r="N298" s="46">
        <f t="shared" si="32"/>
        <v>0</v>
      </c>
      <c r="O298" s="46">
        <f t="shared" si="33"/>
        <v>0</v>
      </c>
      <c r="P298" s="47">
        <f t="shared" si="34"/>
        <v>0</v>
      </c>
    </row>
    <row r="299" spans="1:16" ht="22.5" x14ac:dyDescent="0.2">
      <c r="A299" s="36">
        <f>IF(COUNTBLANK(B299)=1," ",COUNTA(B$15:B299))</f>
        <v>258</v>
      </c>
      <c r="B299" s="37" t="s">
        <v>66</v>
      </c>
      <c r="C299" s="45" t="s">
        <v>479</v>
      </c>
      <c r="D299" s="23" t="s">
        <v>88</v>
      </c>
      <c r="E299" s="66">
        <v>2</v>
      </c>
      <c r="F299" s="67"/>
      <c r="G299" s="64"/>
      <c r="H299" s="46">
        <f t="shared" si="28"/>
        <v>0</v>
      </c>
      <c r="I299" s="64"/>
      <c r="J299" s="64"/>
      <c r="K299" s="47">
        <f t="shared" si="29"/>
        <v>0</v>
      </c>
      <c r="L299" s="48">
        <f t="shared" si="30"/>
        <v>0</v>
      </c>
      <c r="M299" s="46">
        <f t="shared" si="31"/>
        <v>0</v>
      </c>
      <c r="N299" s="46">
        <f t="shared" si="32"/>
        <v>0</v>
      </c>
      <c r="O299" s="46">
        <f t="shared" si="33"/>
        <v>0</v>
      </c>
      <c r="P299" s="47">
        <f t="shared" si="34"/>
        <v>0</v>
      </c>
    </row>
    <row r="300" spans="1:16" ht="22.5" x14ac:dyDescent="0.2">
      <c r="A300" s="36">
        <f>IF(COUNTBLANK(B300)=1," ",COUNTA(B$15:B300))</f>
        <v>259</v>
      </c>
      <c r="B300" s="37" t="s">
        <v>66</v>
      </c>
      <c r="C300" s="45" t="s">
        <v>480</v>
      </c>
      <c r="D300" s="23" t="s">
        <v>192</v>
      </c>
      <c r="E300" s="66">
        <v>4</v>
      </c>
      <c r="F300" s="67"/>
      <c r="G300" s="64"/>
      <c r="H300" s="46">
        <f t="shared" si="28"/>
        <v>0</v>
      </c>
      <c r="I300" s="64"/>
      <c r="J300" s="64"/>
      <c r="K300" s="47">
        <f t="shared" si="29"/>
        <v>0</v>
      </c>
      <c r="L300" s="48">
        <f t="shared" si="30"/>
        <v>0</v>
      </c>
      <c r="M300" s="46">
        <f t="shared" si="31"/>
        <v>0</v>
      </c>
      <c r="N300" s="46">
        <f t="shared" si="32"/>
        <v>0</v>
      </c>
      <c r="O300" s="46">
        <f t="shared" si="33"/>
        <v>0</v>
      </c>
      <c r="P300" s="47">
        <f t="shared" si="34"/>
        <v>0</v>
      </c>
    </row>
    <row r="301" spans="1:16" x14ac:dyDescent="0.2">
      <c r="A301" s="36">
        <f>IF(COUNTBLANK(B301)=1," ",COUNTA(B$15:B301))</f>
        <v>260</v>
      </c>
      <c r="B301" s="37" t="s">
        <v>66</v>
      </c>
      <c r="C301" s="45" t="s">
        <v>502</v>
      </c>
      <c r="D301" s="23" t="s">
        <v>192</v>
      </c>
      <c r="E301" s="66">
        <v>4</v>
      </c>
      <c r="F301" s="67"/>
      <c r="G301" s="64"/>
      <c r="H301" s="46">
        <f t="shared" si="28"/>
        <v>0</v>
      </c>
      <c r="I301" s="64"/>
      <c r="J301" s="64"/>
      <c r="K301" s="47">
        <f t="shared" si="29"/>
        <v>0</v>
      </c>
      <c r="L301" s="48">
        <f t="shared" si="30"/>
        <v>0</v>
      </c>
      <c r="M301" s="46">
        <f t="shared" si="31"/>
        <v>0</v>
      </c>
      <c r="N301" s="46">
        <f t="shared" si="32"/>
        <v>0</v>
      </c>
      <c r="O301" s="46">
        <f t="shared" si="33"/>
        <v>0</v>
      </c>
      <c r="P301" s="47">
        <f t="shared" si="34"/>
        <v>0</v>
      </c>
    </row>
    <row r="302" spans="1:16" ht="22.5" x14ac:dyDescent="0.2">
      <c r="A302" s="36">
        <f>IF(COUNTBLANK(B302)=1," ",COUNTA(B$15:B302))</f>
        <v>261</v>
      </c>
      <c r="B302" s="37" t="s">
        <v>66</v>
      </c>
      <c r="C302" s="45" t="s">
        <v>491</v>
      </c>
      <c r="D302" s="23" t="s">
        <v>192</v>
      </c>
      <c r="E302" s="66">
        <v>4</v>
      </c>
      <c r="F302" s="67"/>
      <c r="G302" s="64"/>
      <c r="H302" s="46">
        <f t="shared" si="28"/>
        <v>0</v>
      </c>
      <c r="I302" s="64"/>
      <c r="J302" s="64"/>
      <c r="K302" s="47">
        <f t="shared" si="29"/>
        <v>0</v>
      </c>
      <c r="L302" s="48">
        <f t="shared" si="30"/>
        <v>0</v>
      </c>
      <c r="M302" s="46">
        <f t="shared" si="31"/>
        <v>0</v>
      </c>
      <c r="N302" s="46">
        <f t="shared" si="32"/>
        <v>0</v>
      </c>
      <c r="O302" s="46">
        <f t="shared" si="33"/>
        <v>0</v>
      </c>
      <c r="P302" s="47">
        <f t="shared" si="34"/>
        <v>0</v>
      </c>
    </row>
    <row r="303" spans="1:16" x14ac:dyDescent="0.2">
      <c r="A303" s="36" t="str">
        <f>IF(COUNTBLANK(B303)=1," ",COUNTA(B$15:B303))</f>
        <v xml:space="preserve"> </v>
      </c>
      <c r="B303" s="37"/>
      <c r="C303" s="45" t="s">
        <v>520</v>
      </c>
      <c r="D303" s="23"/>
      <c r="E303" s="66"/>
      <c r="F303" s="67"/>
      <c r="G303" s="64"/>
      <c r="H303" s="46">
        <f t="shared" si="28"/>
        <v>0</v>
      </c>
      <c r="I303" s="64"/>
      <c r="J303" s="64"/>
      <c r="K303" s="47">
        <f t="shared" si="29"/>
        <v>0</v>
      </c>
      <c r="L303" s="48">
        <f t="shared" si="30"/>
        <v>0</v>
      </c>
      <c r="M303" s="46">
        <f t="shared" si="31"/>
        <v>0</v>
      </c>
      <c r="N303" s="46">
        <f t="shared" si="32"/>
        <v>0</v>
      </c>
      <c r="O303" s="46">
        <f t="shared" si="33"/>
        <v>0</v>
      </c>
      <c r="P303" s="47">
        <f t="shared" si="34"/>
        <v>0</v>
      </c>
    </row>
    <row r="304" spans="1:16" x14ac:dyDescent="0.2">
      <c r="A304" s="36" t="str">
        <f>IF(COUNTBLANK(B304)=1," ",COUNTA(B$15:B304))</f>
        <v xml:space="preserve"> </v>
      </c>
      <c r="B304" s="37"/>
      <c r="C304" s="45" t="s">
        <v>493</v>
      </c>
      <c r="D304" s="23"/>
      <c r="E304" s="66"/>
      <c r="F304" s="67"/>
      <c r="G304" s="64"/>
      <c r="H304" s="46">
        <f t="shared" si="28"/>
        <v>0</v>
      </c>
      <c r="I304" s="64"/>
      <c r="J304" s="64"/>
      <c r="K304" s="47">
        <f t="shared" si="29"/>
        <v>0</v>
      </c>
      <c r="L304" s="48">
        <f t="shared" si="30"/>
        <v>0</v>
      </c>
      <c r="M304" s="46">
        <f t="shared" si="31"/>
        <v>0</v>
      </c>
      <c r="N304" s="46">
        <f t="shared" si="32"/>
        <v>0</v>
      </c>
      <c r="O304" s="46">
        <f t="shared" si="33"/>
        <v>0</v>
      </c>
      <c r="P304" s="47">
        <f t="shared" si="34"/>
        <v>0</v>
      </c>
    </row>
    <row r="305" spans="1:16" x14ac:dyDescent="0.2">
      <c r="A305" s="36">
        <f>IF(COUNTBLANK(B305)=1," ",COUNTA(B$15:B305))</f>
        <v>262</v>
      </c>
      <c r="B305" s="37" t="s">
        <v>66</v>
      </c>
      <c r="C305" s="45" t="s">
        <v>494</v>
      </c>
      <c r="D305" s="23" t="s">
        <v>192</v>
      </c>
      <c r="E305" s="66">
        <v>5</v>
      </c>
      <c r="F305" s="67"/>
      <c r="G305" s="64"/>
      <c r="H305" s="46">
        <f t="shared" si="28"/>
        <v>0</v>
      </c>
      <c r="I305" s="64"/>
      <c r="J305" s="64"/>
      <c r="K305" s="47">
        <f t="shared" si="29"/>
        <v>0</v>
      </c>
      <c r="L305" s="48">
        <f t="shared" si="30"/>
        <v>0</v>
      </c>
      <c r="M305" s="46">
        <f t="shared" si="31"/>
        <v>0</v>
      </c>
      <c r="N305" s="46">
        <f t="shared" si="32"/>
        <v>0</v>
      </c>
      <c r="O305" s="46">
        <f t="shared" si="33"/>
        <v>0</v>
      </c>
      <c r="P305" s="47">
        <f t="shared" si="34"/>
        <v>0</v>
      </c>
    </row>
    <row r="306" spans="1:16" ht="33.75" x14ac:dyDescent="0.2">
      <c r="A306" s="36">
        <f>IF(COUNTBLANK(B306)=1," ",COUNTA(B$15:B306))</f>
        <v>263</v>
      </c>
      <c r="B306" s="37" t="s">
        <v>66</v>
      </c>
      <c r="C306" s="45" t="s">
        <v>807</v>
      </c>
      <c r="D306" s="23" t="s">
        <v>192</v>
      </c>
      <c r="E306" s="66">
        <v>5</v>
      </c>
      <c r="F306" s="67"/>
      <c r="G306" s="64"/>
      <c r="H306" s="46">
        <f t="shared" si="28"/>
        <v>0</v>
      </c>
      <c r="I306" s="64"/>
      <c r="J306" s="64"/>
      <c r="K306" s="47">
        <f t="shared" si="29"/>
        <v>0</v>
      </c>
      <c r="L306" s="48">
        <f t="shared" si="30"/>
        <v>0</v>
      </c>
      <c r="M306" s="46">
        <f t="shared" si="31"/>
        <v>0</v>
      </c>
      <c r="N306" s="46">
        <f t="shared" si="32"/>
        <v>0</v>
      </c>
      <c r="O306" s="46">
        <f t="shared" si="33"/>
        <v>0</v>
      </c>
      <c r="P306" s="47">
        <f t="shared" si="34"/>
        <v>0</v>
      </c>
    </row>
    <row r="307" spans="1:16" ht="33.75" x14ac:dyDescent="0.2">
      <c r="A307" s="36">
        <f>IF(COUNTBLANK(B307)=1," ",COUNTA(B$15:B307))</f>
        <v>264</v>
      </c>
      <c r="B307" s="37" t="s">
        <v>66</v>
      </c>
      <c r="C307" s="45" t="s">
        <v>809</v>
      </c>
      <c r="D307" s="23" t="s">
        <v>192</v>
      </c>
      <c r="E307" s="66">
        <v>5</v>
      </c>
      <c r="F307" s="67"/>
      <c r="G307" s="64"/>
      <c r="H307" s="46">
        <f t="shared" si="28"/>
        <v>0</v>
      </c>
      <c r="I307" s="64"/>
      <c r="J307" s="64"/>
      <c r="K307" s="47">
        <f t="shared" si="29"/>
        <v>0</v>
      </c>
      <c r="L307" s="48">
        <f t="shared" si="30"/>
        <v>0</v>
      </c>
      <c r="M307" s="46">
        <f t="shared" si="31"/>
        <v>0</v>
      </c>
      <c r="N307" s="46">
        <f t="shared" si="32"/>
        <v>0</v>
      </c>
      <c r="O307" s="46">
        <f t="shared" si="33"/>
        <v>0</v>
      </c>
      <c r="P307" s="47">
        <f t="shared" si="34"/>
        <v>0</v>
      </c>
    </row>
    <row r="308" spans="1:16" ht="33.75" x14ac:dyDescent="0.2">
      <c r="A308" s="36">
        <f>IF(COUNTBLANK(B308)=1," ",COUNTA(B$15:B308))</f>
        <v>265</v>
      </c>
      <c r="B308" s="37" t="s">
        <v>66</v>
      </c>
      <c r="C308" s="45" t="s">
        <v>808</v>
      </c>
      <c r="D308" s="23" t="s">
        <v>192</v>
      </c>
      <c r="E308" s="66">
        <v>5</v>
      </c>
      <c r="F308" s="67"/>
      <c r="G308" s="64"/>
      <c r="H308" s="46">
        <f t="shared" si="28"/>
        <v>0</v>
      </c>
      <c r="I308" s="64"/>
      <c r="J308" s="64"/>
      <c r="K308" s="47">
        <f t="shared" si="29"/>
        <v>0</v>
      </c>
      <c r="L308" s="48">
        <f t="shared" si="30"/>
        <v>0</v>
      </c>
      <c r="M308" s="46">
        <f t="shared" si="31"/>
        <v>0</v>
      </c>
      <c r="N308" s="46">
        <f t="shared" si="32"/>
        <v>0</v>
      </c>
      <c r="O308" s="46">
        <f t="shared" si="33"/>
        <v>0</v>
      </c>
      <c r="P308" s="47">
        <f t="shared" si="34"/>
        <v>0</v>
      </c>
    </row>
    <row r="309" spans="1:16" ht="22.5" x14ac:dyDescent="0.2">
      <c r="A309" s="36">
        <f>IF(COUNTBLANK(B309)=1," ",COUNTA(B$15:B309))</f>
        <v>266</v>
      </c>
      <c r="B309" s="37" t="s">
        <v>66</v>
      </c>
      <c r="C309" s="45" t="s">
        <v>737</v>
      </c>
      <c r="D309" s="23" t="s">
        <v>192</v>
      </c>
      <c r="E309" s="66">
        <v>20</v>
      </c>
      <c r="F309" s="67"/>
      <c r="G309" s="64"/>
      <c r="H309" s="46">
        <f t="shared" si="28"/>
        <v>0</v>
      </c>
      <c r="I309" s="64"/>
      <c r="J309" s="64"/>
      <c r="K309" s="47">
        <f t="shared" si="29"/>
        <v>0</v>
      </c>
      <c r="L309" s="48">
        <f t="shared" si="30"/>
        <v>0</v>
      </c>
      <c r="M309" s="46">
        <f t="shared" si="31"/>
        <v>0</v>
      </c>
      <c r="N309" s="46">
        <f t="shared" si="32"/>
        <v>0</v>
      </c>
      <c r="O309" s="46">
        <f t="shared" si="33"/>
        <v>0</v>
      </c>
      <c r="P309" s="47">
        <f t="shared" si="34"/>
        <v>0</v>
      </c>
    </row>
    <row r="310" spans="1:16" ht="22.5" x14ac:dyDescent="0.2">
      <c r="A310" s="36">
        <f>IF(COUNTBLANK(B310)=1," ",COUNTA(B$15:B310))</f>
        <v>267</v>
      </c>
      <c r="B310" s="37" t="s">
        <v>66</v>
      </c>
      <c r="C310" s="45" t="s">
        <v>738</v>
      </c>
      <c r="D310" s="23" t="s">
        <v>71</v>
      </c>
      <c r="E310" s="66">
        <v>20</v>
      </c>
      <c r="F310" s="67"/>
      <c r="G310" s="64"/>
      <c r="H310" s="46">
        <f t="shared" si="28"/>
        <v>0</v>
      </c>
      <c r="I310" s="64"/>
      <c r="J310" s="64"/>
      <c r="K310" s="47">
        <f t="shared" si="29"/>
        <v>0</v>
      </c>
      <c r="L310" s="48">
        <f t="shared" si="30"/>
        <v>0</v>
      </c>
      <c r="M310" s="46">
        <f t="shared" si="31"/>
        <v>0</v>
      </c>
      <c r="N310" s="46">
        <f t="shared" si="32"/>
        <v>0</v>
      </c>
      <c r="O310" s="46">
        <f t="shared" si="33"/>
        <v>0</v>
      </c>
      <c r="P310" s="47">
        <f t="shared" si="34"/>
        <v>0</v>
      </c>
    </row>
    <row r="311" spans="1:16" ht="22.5" x14ac:dyDescent="0.2">
      <c r="A311" s="36">
        <f>IF(COUNTBLANK(B311)=1," ",COUNTA(B$15:B311))</f>
        <v>268</v>
      </c>
      <c r="B311" s="37" t="s">
        <v>66</v>
      </c>
      <c r="C311" s="45" t="s">
        <v>495</v>
      </c>
      <c r="D311" s="23" t="s">
        <v>68</v>
      </c>
      <c r="E311" s="66">
        <v>260</v>
      </c>
      <c r="F311" s="67"/>
      <c r="G311" s="64"/>
      <c r="H311" s="46">
        <f t="shared" si="28"/>
        <v>0</v>
      </c>
      <c r="I311" s="64"/>
      <c r="J311" s="64"/>
      <c r="K311" s="47">
        <f t="shared" si="29"/>
        <v>0</v>
      </c>
      <c r="L311" s="48">
        <f t="shared" si="30"/>
        <v>0</v>
      </c>
      <c r="M311" s="46">
        <f t="shared" si="31"/>
        <v>0</v>
      </c>
      <c r="N311" s="46">
        <f t="shared" si="32"/>
        <v>0</v>
      </c>
      <c r="O311" s="46">
        <f t="shared" si="33"/>
        <v>0</v>
      </c>
      <c r="P311" s="47">
        <f t="shared" si="34"/>
        <v>0</v>
      </c>
    </row>
    <row r="312" spans="1:16" x14ac:dyDescent="0.2">
      <c r="A312" s="36">
        <f>IF(COUNTBLANK(B312)=1," ",COUNTA(B$15:B312))</f>
        <v>269</v>
      </c>
      <c r="B312" s="37" t="s">
        <v>66</v>
      </c>
      <c r="C312" s="45" t="s">
        <v>496</v>
      </c>
      <c r="D312" s="23" t="s">
        <v>71</v>
      </c>
      <c r="E312" s="66">
        <v>80</v>
      </c>
      <c r="F312" s="67"/>
      <c r="G312" s="64"/>
      <c r="H312" s="46">
        <f t="shared" si="28"/>
        <v>0</v>
      </c>
      <c r="I312" s="64"/>
      <c r="J312" s="64"/>
      <c r="K312" s="47">
        <f t="shared" si="29"/>
        <v>0</v>
      </c>
      <c r="L312" s="48">
        <f t="shared" si="30"/>
        <v>0</v>
      </c>
      <c r="M312" s="46">
        <f t="shared" si="31"/>
        <v>0</v>
      </c>
      <c r="N312" s="46">
        <f t="shared" si="32"/>
        <v>0</v>
      </c>
      <c r="O312" s="46">
        <f t="shared" si="33"/>
        <v>0</v>
      </c>
      <c r="P312" s="47">
        <f t="shared" si="34"/>
        <v>0</v>
      </c>
    </row>
    <row r="313" spans="1:16" x14ac:dyDescent="0.2">
      <c r="A313" s="36">
        <f>IF(COUNTBLANK(B313)=1," ",COUNTA(B$15:B313))</f>
        <v>270</v>
      </c>
      <c r="B313" s="37" t="s">
        <v>66</v>
      </c>
      <c r="C313" s="45" t="s">
        <v>497</v>
      </c>
      <c r="D313" s="23" t="s">
        <v>71</v>
      </c>
      <c r="E313" s="66">
        <v>20</v>
      </c>
      <c r="F313" s="67"/>
      <c r="G313" s="64"/>
      <c r="H313" s="46">
        <f t="shared" si="28"/>
        <v>0</v>
      </c>
      <c r="I313" s="64"/>
      <c r="J313" s="64"/>
      <c r="K313" s="47">
        <f t="shared" si="29"/>
        <v>0</v>
      </c>
      <c r="L313" s="48">
        <f t="shared" si="30"/>
        <v>0</v>
      </c>
      <c r="M313" s="46">
        <f t="shared" si="31"/>
        <v>0</v>
      </c>
      <c r="N313" s="46">
        <f t="shared" si="32"/>
        <v>0</v>
      </c>
      <c r="O313" s="46">
        <f t="shared" si="33"/>
        <v>0</v>
      </c>
      <c r="P313" s="47">
        <f t="shared" si="34"/>
        <v>0</v>
      </c>
    </row>
    <row r="314" spans="1:16" ht="22.5" x14ac:dyDescent="0.2">
      <c r="A314" s="36">
        <f>IF(COUNTBLANK(B314)=1," ",COUNTA(B$15:B314))</f>
        <v>271</v>
      </c>
      <c r="B314" s="37" t="s">
        <v>66</v>
      </c>
      <c r="C314" s="45" t="s">
        <v>498</v>
      </c>
      <c r="D314" s="23" t="s">
        <v>71</v>
      </c>
      <c r="E314" s="66">
        <v>10</v>
      </c>
      <c r="F314" s="67"/>
      <c r="G314" s="64"/>
      <c r="H314" s="46">
        <f t="shared" si="28"/>
        <v>0</v>
      </c>
      <c r="I314" s="64"/>
      <c r="J314" s="64"/>
      <c r="K314" s="47">
        <f t="shared" si="29"/>
        <v>0</v>
      </c>
      <c r="L314" s="48">
        <f t="shared" si="30"/>
        <v>0</v>
      </c>
      <c r="M314" s="46">
        <f t="shared" si="31"/>
        <v>0</v>
      </c>
      <c r="N314" s="46">
        <f t="shared" si="32"/>
        <v>0</v>
      </c>
      <c r="O314" s="46">
        <f t="shared" si="33"/>
        <v>0</v>
      </c>
      <c r="P314" s="47">
        <f t="shared" si="34"/>
        <v>0</v>
      </c>
    </row>
    <row r="315" spans="1:16" x14ac:dyDescent="0.2">
      <c r="A315" s="36">
        <f>IF(COUNTBLANK(B315)=1," ",COUNTA(B$15:B315))</f>
        <v>272</v>
      </c>
      <c r="B315" s="37" t="s">
        <v>66</v>
      </c>
      <c r="C315" s="45" t="s">
        <v>499</v>
      </c>
      <c r="D315" s="23" t="s">
        <v>71</v>
      </c>
      <c r="E315" s="66">
        <v>10</v>
      </c>
      <c r="F315" s="67"/>
      <c r="G315" s="64"/>
      <c r="H315" s="46">
        <f t="shared" si="28"/>
        <v>0</v>
      </c>
      <c r="I315" s="64"/>
      <c r="J315" s="64"/>
      <c r="K315" s="47">
        <f t="shared" si="29"/>
        <v>0</v>
      </c>
      <c r="L315" s="48">
        <f t="shared" si="30"/>
        <v>0</v>
      </c>
      <c r="M315" s="46">
        <f t="shared" si="31"/>
        <v>0</v>
      </c>
      <c r="N315" s="46">
        <f t="shared" si="32"/>
        <v>0</v>
      </c>
      <c r="O315" s="46">
        <f t="shared" si="33"/>
        <v>0</v>
      </c>
      <c r="P315" s="47">
        <f t="shared" si="34"/>
        <v>0</v>
      </c>
    </row>
    <row r="316" spans="1:16" x14ac:dyDescent="0.2">
      <c r="A316" s="36">
        <f>IF(COUNTBLANK(B316)=1," ",COUNTA(B$15:B316))</f>
        <v>273</v>
      </c>
      <c r="B316" s="37" t="s">
        <v>66</v>
      </c>
      <c r="C316" s="45" t="s">
        <v>500</v>
      </c>
      <c r="D316" s="23" t="s">
        <v>71</v>
      </c>
      <c r="E316" s="66">
        <v>10</v>
      </c>
      <c r="F316" s="67"/>
      <c r="G316" s="64"/>
      <c r="H316" s="46">
        <f t="shared" si="28"/>
        <v>0</v>
      </c>
      <c r="I316" s="64"/>
      <c r="J316" s="64"/>
      <c r="K316" s="47">
        <f t="shared" si="29"/>
        <v>0</v>
      </c>
      <c r="L316" s="48">
        <f t="shared" si="30"/>
        <v>0</v>
      </c>
      <c r="M316" s="46">
        <f t="shared" si="31"/>
        <v>0</v>
      </c>
      <c r="N316" s="46">
        <f t="shared" si="32"/>
        <v>0</v>
      </c>
      <c r="O316" s="46">
        <f t="shared" si="33"/>
        <v>0</v>
      </c>
      <c r="P316" s="47">
        <f t="shared" si="34"/>
        <v>0</v>
      </c>
    </row>
    <row r="317" spans="1:16" ht="33.75" x14ac:dyDescent="0.2">
      <c r="A317" s="36">
        <f>IF(COUNTBLANK(B317)=1," ",COUNTA(B$15:B317))</f>
        <v>274</v>
      </c>
      <c r="B317" s="37" t="s">
        <v>66</v>
      </c>
      <c r="C317" s="45" t="s">
        <v>501</v>
      </c>
      <c r="D317" s="23" t="s">
        <v>71</v>
      </c>
      <c r="E317" s="66">
        <v>70</v>
      </c>
      <c r="F317" s="67"/>
      <c r="G317" s="64"/>
      <c r="H317" s="46">
        <f t="shared" si="28"/>
        <v>0</v>
      </c>
      <c r="I317" s="64"/>
      <c r="J317" s="64"/>
      <c r="K317" s="47">
        <f t="shared" si="29"/>
        <v>0</v>
      </c>
      <c r="L317" s="48">
        <f t="shared" si="30"/>
        <v>0</v>
      </c>
      <c r="M317" s="46">
        <f t="shared" si="31"/>
        <v>0</v>
      </c>
      <c r="N317" s="46">
        <f t="shared" si="32"/>
        <v>0</v>
      </c>
      <c r="O317" s="46">
        <f t="shared" si="33"/>
        <v>0</v>
      </c>
      <c r="P317" s="47">
        <f t="shared" si="34"/>
        <v>0</v>
      </c>
    </row>
    <row r="318" spans="1:16" ht="22.5" x14ac:dyDescent="0.2">
      <c r="A318" s="36">
        <f>IF(COUNTBLANK(B318)=1," ",COUNTA(B$15:B318))</f>
        <v>275</v>
      </c>
      <c r="B318" s="37" t="s">
        <v>66</v>
      </c>
      <c r="C318" s="45" t="s">
        <v>479</v>
      </c>
      <c r="D318" s="23" t="s">
        <v>88</v>
      </c>
      <c r="E318" s="66">
        <v>5</v>
      </c>
      <c r="F318" s="67"/>
      <c r="G318" s="64"/>
      <c r="H318" s="46">
        <f t="shared" si="28"/>
        <v>0</v>
      </c>
      <c r="I318" s="64"/>
      <c r="J318" s="64"/>
      <c r="K318" s="47">
        <f t="shared" si="29"/>
        <v>0</v>
      </c>
      <c r="L318" s="48">
        <f t="shared" si="30"/>
        <v>0</v>
      </c>
      <c r="M318" s="46">
        <f t="shared" si="31"/>
        <v>0</v>
      </c>
      <c r="N318" s="46">
        <f t="shared" si="32"/>
        <v>0</v>
      </c>
      <c r="O318" s="46">
        <f t="shared" si="33"/>
        <v>0</v>
      </c>
      <c r="P318" s="47">
        <f t="shared" si="34"/>
        <v>0</v>
      </c>
    </row>
    <row r="319" spans="1:16" ht="22.5" x14ac:dyDescent="0.2">
      <c r="A319" s="36">
        <f>IF(COUNTBLANK(B319)=1," ",COUNTA(B$15:B319))</f>
        <v>276</v>
      </c>
      <c r="B319" s="37" t="s">
        <v>66</v>
      </c>
      <c r="C319" s="45" t="s">
        <v>480</v>
      </c>
      <c r="D319" s="23" t="s">
        <v>192</v>
      </c>
      <c r="E319" s="66">
        <v>5</v>
      </c>
      <c r="F319" s="67"/>
      <c r="G319" s="64"/>
      <c r="H319" s="46">
        <f t="shared" si="28"/>
        <v>0</v>
      </c>
      <c r="I319" s="64"/>
      <c r="J319" s="64"/>
      <c r="K319" s="47">
        <f t="shared" si="29"/>
        <v>0</v>
      </c>
      <c r="L319" s="48">
        <f t="shared" si="30"/>
        <v>0</v>
      </c>
      <c r="M319" s="46">
        <f t="shared" si="31"/>
        <v>0</v>
      </c>
      <c r="N319" s="46">
        <f t="shared" si="32"/>
        <v>0</v>
      </c>
      <c r="O319" s="46">
        <f t="shared" si="33"/>
        <v>0</v>
      </c>
      <c r="P319" s="47">
        <f t="shared" si="34"/>
        <v>0</v>
      </c>
    </row>
    <row r="320" spans="1:16" x14ac:dyDescent="0.2">
      <c r="A320" s="36">
        <f>IF(COUNTBLANK(B320)=1," ",COUNTA(B$15:B320))</f>
        <v>277</v>
      </c>
      <c r="B320" s="37" t="s">
        <v>66</v>
      </c>
      <c r="C320" s="45" t="s">
        <v>502</v>
      </c>
      <c r="D320" s="23" t="s">
        <v>192</v>
      </c>
      <c r="E320" s="66">
        <v>5</v>
      </c>
      <c r="F320" s="67"/>
      <c r="G320" s="64"/>
      <c r="H320" s="46">
        <f t="shared" si="28"/>
        <v>0</v>
      </c>
      <c r="I320" s="64"/>
      <c r="J320" s="64"/>
      <c r="K320" s="47">
        <f t="shared" si="29"/>
        <v>0</v>
      </c>
      <c r="L320" s="48">
        <f t="shared" si="30"/>
        <v>0</v>
      </c>
      <c r="M320" s="46">
        <f t="shared" si="31"/>
        <v>0</v>
      </c>
      <c r="N320" s="46">
        <f t="shared" si="32"/>
        <v>0</v>
      </c>
      <c r="O320" s="46">
        <f t="shared" si="33"/>
        <v>0</v>
      </c>
      <c r="P320" s="47">
        <f t="shared" si="34"/>
        <v>0</v>
      </c>
    </row>
    <row r="321" spans="1:16" ht="22.5" x14ac:dyDescent="0.2">
      <c r="A321" s="36">
        <f>IF(COUNTBLANK(B321)=1," ",COUNTA(B$15:B321))</f>
        <v>278</v>
      </c>
      <c r="B321" s="37" t="s">
        <v>66</v>
      </c>
      <c r="C321" s="45" t="s">
        <v>491</v>
      </c>
      <c r="D321" s="23" t="s">
        <v>192</v>
      </c>
      <c r="E321" s="66">
        <v>5</v>
      </c>
      <c r="F321" s="67"/>
      <c r="G321" s="64"/>
      <c r="H321" s="46">
        <f t="shared" si="28"/>
        <v>0</v>
      </c>
      <c r="I321" s="64"/>
      <c r="J321" s="64"/>
      <c r="K321" s="47">
        <f t="shared" si="29"/>
        <v>0</v>
      </c>
      <c r="L321" s="48">
        <f t="shared" si="30"/>
        <v>0</v>
      </c>
      <c r="M321" s="46">
        <f t="shared" si="31"/>
        <v>0</v>
      </c>
      <c r="N321" s="46">
        <f t="shared" si="32"/>
        <v>0</v>
      </c>
      <c r="O321" s="46">
        <f t="shared" si="33"/>
        <v>0</v>
      </c>
      <c r="P321" s="47">
        <f t="shared" si="34"/>
        <v>0</v>
      </c>
    </row>
    <row r="322" spans="1:16" x14ac:dyDescent="0.2">
      <c r="A322" s="36" t="str">
        <f>IF(COUNTBLANK(B322)=1," ",COUNTA(B$15:B322))</f>
        <v xml:space="preserve"> </v>
      </c>
      <c r="B322" s="37"/>
      <c r="C322" s="45" t="s">
        <v>521</v>
      </c>
      <c r="D322" s="23"/>
      <c r="E322" s="66"/>
      <c r="F322" s="67"/>
      <c r="G322" s="64"/>
      <c r="H322" s="46">
        <f t="shared" si="28"/>
        <v>0</v>
      </c>
      <c r="I322" s="64"/>
      <c r="J322" s="64"/>
      <c r="K322" s="47">
        <f t="shared" si="29"/>
        <v>0</v>
      </c>
      <c r="L322" s="48">
        <f t="shared" si="30"/>
        <v>0</v>
      </c>
      <c r="M322" s="46">
        <f t="shared" si="31"/>
        <v>0</v>
      </c>
      <c r="N322" s="46">
        <f t="shared" si="32"/>
        <v>0</v>
      </c>
      <c r="O322" s="46">
        <f t="shared" si="33"/>
        <v>0</v>
      </c>
      <c r="P322" s="47">
        <f t="shared" si="34"/>
        <v>0</v>
      </c>
    </row>
    <row r="323" spans="1:16" x14ac:dyDescent="0.2">
      <c r="A323" s="36" t="str">
        <f>IF(COUNTBLANK(B323)=1," ",COUNTA(B$15:B323))</f>
        <v xml:space="preserve"> </v>
      </c>
      <c r="B323" s="37"/>
      <c r="C323" s="45" t="s">
        <v>507</v>
      </c>
      <c r="D323" s="23"/>
      <c r="E323" s="66"/>
      <c r="F323" s="67"/>
      <c r="G323" s="64"/>
      <c r="H323" s="46">
        <f t="shared" si="28"/>
        <v>0</v>
      </c>
      <c r="I323" s="64"/>
      <c r="J323" s="64"/>
      <c r="K323" s="47">
        <f t="shared" si="29"/>
        <v>0</v>
      </c>
      <c r="L323" s="48">
        <f t="shared" si="30"/>
        <v>0</v>
      </c>
      <c r="M323" s="46">
        <f t="shared" si="31"/>
        <v>0</v>
      </c>
      <c r="N323" s="46">
        <f t="shared" si="32"/>
        <v>0</v>
      </c>
      <c r="O323" s="46">
        <f t="shared" si="33"/>
        <v>0</v>
      </c>
      <c r="P323" s="47">
        <f t="shared" si="34"/>
        <v>0</v>
      </c>
    </row>
    <row r="324" spans="1:16" x14ac:dyDescent="0.2">
      <c r="A324" s="36">
        <f>IF(COUNTBLANK(B324)=1," ",COUNTA(B$15:B324))</f>
        <v>279</v>
      </c>
      <c r="B324" s="37" t="s">
        <v>66</v>
      </c>
      <c r="C324" s="45" t="s">
        <v>494</v>
      </c>
      <c r="D324" s="23" t="s">
        <v>192</v>
      </c>
      <c r="E324" s="66">
        <v>1</v>
      </c>
      <c r="F324" s="67"/>
      <c r="G324" s="64"/>
      <c r="H324" s="46">
        <f t="shared" si="28"/>
        <v>0</v>
      </c>
      <c r="I324" s="64"/>
      <c r="J324" s="64"/>
      <c r="K324" s="47">
        <f t="shared" si="29"/>
        <v>0</v>
      </c>
      <c r="L324" s="48">
        <f t="shared" si="30"/>
        <v>0</v>
      </c>
      <c r="M324" s="46">
        <f t="shared" si="31"/>
        <v>0</v>
      </c>
      <c r="N324" s="46">
        <f t="shared" si="32"/>
        <v>0</v>
      </c>
      <c r="O324" s="46">
        <f t="shared" si="33"/>
        <v>0</v>
      </c>
      <c r="P324" s="47">
        <f t="shared" si="34"/>
        <v>0</v>
      </c>
    </row>
    <row r="325" spans="1:16" ht="33.75" x14ac:dyDescent="0.2">
      <c r="A325" s="36">
        <f>IF(COUNTBLANK(B325)=1," ",COUNTA(B$15:B325))</f>
        <v>280</v>
      </c>
      <c r="B325" s="37" t="s">
        <v>66</v>
      </c>
      <c r="C325" s="45" t="s">
        <v>809</v>
      </c>
      <c r="D325" s="23" t="s">
        <v>192</v>
      </c>
      <c r="E325" s="66">
        <v>1</v>
      </c>
      <c r="F325" s="67"/>
      <c r="G325" s="64"/>
      <c r="H325" s="46">
        <f t="shared" si="28"/>
        <v>0</v>
      </c>
      <c r="I325" s="64"/>
      <c r="J325" s="64"/>
      <c r="K325" s="47">
        <f t="shared" si="29"/>
        <v>0</v>
      </c>
      <c r="L325" s="48">
        <f t="shared" si="30"/>
        <v>0</v>
      </c>
      <c r="M325" s="46">
        <f t="shared" si="31"/>
        <v>0</v>
      </c>
      <c r="N325" s="46">
        <f t="shared" si="32"/>
        <v>0</v>
      </c>
      <c r="O325" s="46">
        <f t="shared" si="33"/>
        <v>0</v>
      </c>
      <c r="P325" s="47">
        <f t="shared" si="34"/>
        <v>0</v>
      </c>
    </row>
    <row r="326" spans="1:16" ht="22.5" x14ac:dyDescent="0.2">
      <c r="A326" s="36">
        <f>IF(COUNTBLANK(B326)=1," ",COUNTA(B$15:B326))</f>
        <v>281</v>
      </c>
      <c r="B326" s="37" t="s">
        <v>66</v>
      </c>
      <c r="C326" s="45" t="s">
        <v>737</v>
      </c>
      <c r="D326" s="23" t="s">
        <v>192</v>
      </c>
      <c r="E326" s="66">
        <v>1</v>
      </c>
      <c r="F326" s="67"/>
      <c r="G326" s="64"/>
      <c r="H326" s="46">
        <f t="shared" si="28"/>
        <v>0</v>
      </c>
      <c r="I326" s="64"/>
      <c r="J326" s="64"/>
      <c r="K326" s="47">
        <f t="shared" si="29"/>
        <v>0</v>
      </c>
      <c r="L326" s="48">
        <f t="shared" si="30"/>
        <v>0</v>
      </c>
      <c r="M326" s="46">
        <f t="shared" si="31"/>
        <v>0</v>
      </c>
      <c r="N326" s="46">
        <f t="shared" si="32"/>
        <v>0</v>
      </c>
      <c r="O326" s="46">
        <f t="shared" si="33"/>
        <v>0</v>
      </c>
      <c r="P326" s="47">
        <f t="shared" si="34"/>
        <v>0</v>
      </c>
    </row>
    <row r="327" spans="1:16" ht="22.5" x14ac:dyDescent="0.2">
      <c r="A327" s="36">
        <f>IF(COUNTBLANK(B327)=1," ",COUNTA(B$15:B327))</f>
        <v>282</v>
      </c>
      <c r="B327" s="37" t="s">
        <v>66</v>
      </c>
      <c r="C327" s="45" t="s">
        <v>738</v>
      </c>
      <c r="D327" s="23" t="s">
        <v>71</v>
      </c>
      <c r="E327" s="66">
        <v>1</v>
      </c>
      <c r="F327" s="67"/>
      <c r="G327" s="64"/>
      <c r="H327" s="46">
        <f t="shared" si="28"/>
        <v>0</v>
      </c>
      <c r="I327" s="64"/>
      <c r="J327" s="64"/>
      <c r="K327" s="47">
        <f t="shared" si="29"/>
        <v>0</v>
      </c>
      <c r="L327" s="48">
        <f t="shared" si="30"/>
        <v>0</v>
      </c>
      <c r="M327" s="46">
        <f t="shared" si="31"/>
        <v>0</v>
      </c>
      <c r="N327" s="46">
        <f t="shared" si="32"/>
        <v>0</v>
      </c>
      <c r="O327" s="46">
        <f t="shared" si="33"/>
        <v>0</v>
      </c>
      <c r="P327" s="47">
        <f t="shared" si="34"/>
        <v>0</v>
      </c>
    </row>
    <row r="328" spans="1:16" ht="22.5" x14ac:dyDescent="0.2">
      <c r="A328" s="36">
        <f>IF(COUNTBLANK(B328)=1," ",COUNTA(B$15:B328))</f>
        <v>283</v>
      </c>
      <c r="B328" s="37" t="s">
        <v>66</v>
      </c>
      <c r="C328" s="45" t="s">
        <v>495</v>
      </c>
      <c r="D328" s="23" t="s">
        <v>68</v>
      </c>
      <c r="E328" s="66">
        <v>40</v>
      </c>
      <c r="F328" s="67"/>
      <c r="G328" s="64"/>
      <c r="H328" s="46">
        <f t="shared" si="28"/>
        <v>0</v>
      </c>
      <c r="I328" s="64"/>
      <c r="J328" s="64"/>
      <c r="K328" s="47">
        <f t="shared" si="29"/>
        <v>0</v>
      </c>
      <c r="L328" s="48">
        <f t="shared" si="30"/>
        <v>0</v>
      </c>
      <c r="M328" s="46">
        <f t="shared" si="31"/>
        <v>0</v>
      </c>
      <c r="N328" s="46">
        <f t="shared" si="32"/>
        <v>0</v>
      </c>
      <c r="O328" s="46">
        <f t="shared" si="33"/>
        <v>0</v>
      </c>
      <c r="P328" s="47">
        <f t="shared" si="34"/>
        <v>0</v>
      </c>
    </row>
    <row r="329" spans="1:16" x14ac:dyDescent="0.2">
      <c r="A329" s="36">
        <f>IF(COUNTBLANK(B329)=1," ",COUNTA(B$15:B329))</f>
        <v>284</v>
      </c>
      <c r="B329" s="37" t="s">
        <v>66</v>
      </c>
      <c r="C329" s="45" t="s">
        <v>509</v>
      </c>
      <c r="D329" s="23" t="s">
        <v>68</v>
      </c>
      <c r="E329" s="66">
        <v>14</v>
      </c>
      <c r="F329" s="67"/>
      <c r="G329" s="64"/>
      <c r="H329" s="46">
        <f t="shared" si="28"/>
        <v>0</v>
      </c>
      <c r="I329" s="64"/>
      <c r="J329" s="64"/>
      <c r="K329" s="47">
        <f t="shared" si="29"/>
        <v>0</v>
      </c>
      <c r="L329" s="48">
        <f t="shared" si="30"/>
        <v>0</v>
      </c>
      <c r="M329" s="46">
        <f t="shared" si="31"/>
        <v>0</v>
      </c>
      <c r="N329" s="46">
        <f t="shared" si="32"/>
        <v>0</v>
      </c>
      <c r="O329" s="46">
        <f t="shared" si="33"/>
        <v>0</v>
      </c>
      <c r="P329" s="47">
        <f t="shared" si="34"/>
        <v>0</v>
      </c>
    </row>
    <row r="330" spans="1:16" x14ac:dyDescent="0.2">
      <c r="A330" s="36">
        <f>IF(COUNTBLANK(B330)=1," ",COUNTA(B$15:B330))</f>
        <v>285</v>
      </c>
      <c r="B330" s="37" t="s">
        <v>66</v>
      </c>
      <c r="C330" s="45" t="s">
        <v>496</v>
      </c>
      <c r="D330" s="23" t="s">
        <v>71</v>
      </c>
      <c r="E330" s="66">
        <v>10</v>
      </c>
      <c r="F330" s="67"/>
      <c r="G330" s="64"/>
      <c r="H330" s="46">
        <f t="shared" si="28"/>
        <v>0</v>
      </c>
      <c r="I330" s="64"/>
      <c r="J330" s="64"/>
      <c r="K330" s="47">
        <f t="shared" si="29"/>
        <v>0</v>
      </c>
      <c r="L330" s="48">
        <f t="shared" si="30"/>
        <v>0</v>
      </c>
      <c r="M330" s="46">
        <f t="shared" si="31"/>
        <v>0</v>
      </c>
      <c r="N330" s="46">
        <f t="shared" si="32"/>
        <v>0</v>
      </c>
      <c r="O330" s="46">
        <f t="shared" si="33"/>
        <v>0</v>
      </c>
      <c r="P330" s="47">
        <f t="shared" si="34"/>
        <v>0</v>
      </c>
    </row>
    <row r="331" spans="1:16" ht="22.5" x14ac:dyDescent="0.2">
      <c r="A331" s="36">
        <f>IF(COUNTBLANK(B331)=1," ",COUNTA(B$15:B331))</f>
        <v>286</v>
      </c>
      <c r="B331" s="37" t="s">
        <v>66</v>
      </c>
      <c r="C331" s="45" t="s">
        <v>498</v>
      </c>
      <c r="D331" s="23" t="s">
        <v>71</v>
      </c>
      <c r="E331" s="66">
        <v>2</v>
      </c>
      <c r="F331" s="67"/>
      <c r="G331" s="64"/>
      <c r="H331" s="46">
        <f t="shared" si="28"/>
        <v>0</v>
      </c>
      <c r="I331" s="64"/>
      <c r="J331" s="64"/>
      <c r="K331" s="47">
        <f t="shared" si="29"/>
        <v>0</v>
      </c>
      <c r="L331" s="48">
        <f t="shared" si="30"/>
        <v>0</v>
      </c>
      <c r="M331" s="46">
        <f t="shared" si="31"/>
        <v>0</v>
      </c>
      <c r="N331" s="46">
        <f t="shared" si="32"/>
        <v>0</v>
      </c>
      <c r="O331" s="46">
        <f t="shared" si="33"/>
        <v>0</v>
      </c>
      <c r="P331" s="47">
        <f t="shared" si="34"/>
        <v>0</v>
      </c>
    </row>
    <row r="332" spans="1:16" x14ac:dyDescent="0.2">
      <c r="A332" s="36">
        <f>IF(COUNTBLANK(B332)=1," ",COUNTA(B$15:B332))</f>
        <v>287</v>
      </c>
      <c r="B332" s="37" t="s">
        <v>66</v>
      </c>
      <c r="C332" s="45" t="s">
        <v>499</v>
      </c>
      <c r="D332" s="23" t="s">
        <v>71</v>
      </c>
      <c r="E332" s="66">
        <v>2</v>
      </c>
      <c r="F332" s="67"/>
      <c r="G332" s="64"/>
      <c r="H332" s="46">
        <f t="shared" si="28"/>
        <v>0</v>
      </c>
      <c r="I332" s="64"/>
      <c r="J332" s="64"/>
      <c r="K332" s="47">
        <f t="shared" si="29"/>
        <v>0</v>
      </c>
      <c r="L332" s="48">
        <f t="shared" si="30"/>
        <v>0</v>
      </c>
      <c r="M332" s="46">
        <f t="shared" si="31"/>
        <v>0</v>
      </c>
      <c r="N332" s="46">
        <f t="shared" si="32"/>
        <v>0</v>
      </c>
      <c r="O332" s="46">
        <f t="shared" si="33"/>
        <v>0</v>
      </c>
      <c r="P332" s="47">
        <f t="shared" si="34"/>
        <v>0</v>
      </c>
    </row>
    <row r="333" spans="1:16" ht="33.75" x14ac:dyDescent="0.2">
      <c r="A333" s="36">
        <f>IF(COUNTBLANK(B333)=1," ",COUNTA(B$15:B333))</f>
        <v>288</v>
      </c>
      <c r="B333" s="37" t="s">
        <v>66</v>
      </c>
      <c r="C333" s="45" t="s">
        <v>501</v>
      </c>
      <c r="D333" s="23" t="s">
        <v>71</v>
      </c>
      <c r="E333" s="66">
        <v>8</v>
      </c>
      <c r="F333" s="67"/>
      <c r="G333" s="64"/>
      <c r="H333" s="46">
        <f t="shared" si="28"/>
        <v>0</v>
      </c>
      <c r="I333" s="64"/>
      <c r="J333" s="64"/>
      <c r="K333" s="47">
        <f t="shared" si="29"/>
        <v>0</v>
      </c>
      <c r="L333" s="48">
        <f t="shared" si="30"/>
        <v>0</v>
      </c>
      <c r="M333" s="46">
        <f t="shared" si="31"/>
        <v>0</v>
      </c>
      <c r="N333" s="46">
        <f t="shared" si="32"/>
        <v>0</v>
      </c>
      <c r="O333" s="46">
        <f t="shared" si="33"/>
        <v>0</v>
      </c>
      <c r="P333" s="47">
        <f t="shared" si="34"/>
        <v>0</v>
      </c>
    </row>
    <row r="334" spans="1:16" ht="22.5" x14ac:dyDescent="0.2">
      <c r="A334" s="36">
        <f>IF(COUNTBLANK(B334)=1," ",COUNTA(B$15:B334))</f>
        <v>289</v>
      </c>
      <c r="B334" s="37" t="s">
        <v>66</v>
      </c>
      <c r="C334" s="45" t="s">
        <v>479</v>
      </c>
      <c r="D334" s="23" t="s">
        <v>88</v>
      </c>
      <c r="E334" s="66">
        <v>0.5</v>
      </c>
      <c r="F334" s="67"/>
      <c r="G334" s="64"/>
      <c r="H334" s="46">
        <f t="shared" si="28"/>
        <v>0</v>
      </c>
      <c r="I334" s="64"/>
      <c r="J334" s="64"/>
      <c r="K334" s="47">
        <f t="shared" si="29"/>
        <v>0</v>
      </c>
      <c r="L334" s="48">
        <f t="shared" si="30"/>
        <v>0</v>
      </c>
      <c r="M334" s="46">
        <f t="shared" si="31"/>
        <v>0</v>
      </c>
      <c r="N334" s="46">
        <f t="shared" si="32"/>
        <v>0</v>
      </c>
      <c r="O334" s="46">
        <f t="shared" si="33"/>
        <v>0</v>
      </c>
      <c r="P334" s="47">
        <f t="shared" si="34"/>
        <v>0</v>
      </c>
    </row>
    <row r="335" spans="1:16" ht="22.5" x14ac:dyDescent="0.2">
      <c r="A335" s="36">
        <f>IF(COUNTBLANK(B335)=1," ",COUNTA(B$15:B335))</f>
        <v>290</v>
      </c>
      <c r="B335" s="37" t="s">
        <v>66</v>
      </c>
      <c r="C335" s="45" t="s">
        <v>480</v>
      </c>
      <c r="D335" s="23" t="s">
        <v>192</v>
      </c>
      <c r="E335" s="66">
        <v>1</v>
      </c>
      <c r="F335" s="67"/>
      <c r="G335" s="64"/>
      <c r="H335" s="46">
        <f t="shared" si="28"/>
        <v>0</v>
      </c>
      <c r="I335" s="64"/>
      <c r="J335" s="64"/>
      <c r="K335" s="47">
        <f t="shared" si="29"/>
        <v>0</v>
      </c>
      <c r="L335" s="48">
        <f t="shared" si="30"/>
        <v>0</v>
      </c>
      <c r="M335" s="46">
        <f t="shared" si="31"/>
        <v>0</v>
      </c>
      <c r="N335" s="46">
        <f t="shared" si="32"/>
        <v>0</v>
      </c>
      <c r="O335" s="46">
        <f t="shared" si="33"/>
        <v>0</v>
      </c>
      <c r="P335" s="47">
        <f t="shared" si="34"/>
        <v>0</v>
      </c>
    </row>
    <row r="336" spans="1:16" x14ac:dyDescent="0.2">
      <c r="A336" s="36">
        <f>IF(COUNTBLANK(B336)=1," ",COUNTA(B$15:B336))</f>
        <v>291</v>
      </c>
      <c r="B336" s="37" t="s">
        <v>66</v>
      </c>
      <c r="C336" s="45" t="s">
        <v>502</v>
      </c>
      <c r="D336" s="23" t="s">
        <v>192</v>
      </c>
      <c r="E336" s="66">
        <v>1</v>
      </c>
      <c r="F336" s="67"/>
      <c r="G336" s="64"/>
      <c r="H336" s="46">
        <f t="shared" si="28"/>
        <v>0</v>
      </c>
      <c r="I336" s="64"/>
      <c r="J336" s="64"/>
      <c r="K336" s="47">
        <f t="shared" si="29"/>
        <v>0</v>
      </c>
      <c r="L336" s="48">
        <f t="shared" si="30"/>
        <v>0</v>
      </c>
      <c r="M336" s="46">
        <f t="shared" si="31"/>
        <v>0</v>
      </c>
      <c r="N336" s="46">
        <f t="shared" si="32"/>
        <v>0</v>
      </c>
      <c r="O336" s="46">
        <f t="shared" si="33"/>
        <v>0</v>
      </c>
      <c r="P336" s="47">
        <f t="shared" si="34"/>
        <v>0</v>
      </c>
    </row>
    <row r="337" spans="1:16" ht="22.5" x14ac:dyDescent="0.2">
      <c r="A337" s="36">
        <f>IF(COUNTBLANK(B337)=1," ",COUNTA(B$15:B337))</f>
        <v>292</v>
      </c>
      <c r="B337" s="37" t="s">
        <v>66</v>
      </c>
      <c r="C337" s="45" t="s">
        <v>491</v>
      </c>
      <c r="D337" s="23" t="s">
        <v>192</v>
      </c>
      <c r="E337" s="66">
        <v>1</v>
      </c>
      <c r="F337" s="67"/>
      <c r="G337" s="64"/>
      <c r="H337" s="46">
        <f t="shared" si="28"/>
        <v>0</v>
      </c>
      <c r="I337" s="64"/>
      <c r="J337" s="64"/>
      <c r="K337" s="47">
        <f t="shared" si="29"/>
        <v>0</v>
      </c>
      <c r="L337" s="48">
        <f t="shared" si="30"/>
        <v>0</v>
      </c>
      <c r="M337" s="46">
        <f t="shared" si="31"/>
        <v>0</v>
      </c>
      <c r="N337" s="46">
        <f t="shared" si="32"/>
        <v>0</v>
      </c>
      <c r="O337" s="46">
        <f t="shared" si="33"/>
        <v>0</v>
      </c>
      <c r="P337" s="47">
        <f t="shared" si="34"/>
        <v>0</v>
      </c>
    </row>
    <row r="338" spans="1:16" x14ac:dyDescent="0.2">
      <c r="A338" s="36" t="str">
        <f>IF(COUNTBLANK(B338)=1," ",COUNTA(B$15:B338))</f>
        <v xml:space="preserve"> </v>
      </c>
      <c r="B338" s="37"/>
      <c r="C338" s="45" t="s">
        <v>522</v>
      </c>
      <c r="D338" s="23"/>
      <c r="E338" s="66"/>
      <c r="F338" s="67"/>
      <c r="G338" s="64"/>
      <c r="H338" s="46">
        <f t="shared" si="28"/>
        <v>0</v>
      </c>
      <c r="I338" s="64"/>
      <c r="J338" s="64"/>
      <c r="K338" s="47">
        <f t="shared" si="29"/>
        <v>0</v>
      </c>
      <c r="L338" s="48">
        <f t="shared" si="30"/>
        <v>0</v>
      </c>
      <c r="M338" s="46">
        <f t="shared" si="31"/>
        <v>0</v>
      </c>
      <c r="N338" s="46">
        <f t="shared" si="32"/>
        <v>0</v>
      </c>
      <c r="O338" s="46">
        <f t="shared" si="33"/>
        <v>0</v>
      </c>
      <c r="P338" s="47">
        <f t="shared" si="34"/>
        <v>0</v>
      </c>
    </row>
    <row r="339" spans="1:16" x14ac:dyDescent="0.2">
      <c r="A339" s="36" t="str">
        <f>IF(COUNTBLANK(B339)=1," ",COUNTA(B$15:B339))</f>
        <v xml:space="preserve"> </v>
      </c>
      <c r="B339" s="37"/>
      <c r="C339" s="45" t="s">
        <v>517</v>
      </c>
      <c r="D339" s="23"/>
      <c r="E339" s="66"/>
      <c r="F339" s="67"/>
      <c r="G339" s="64"/>
      <c r="H339" s="46">
        <f t="shared" si="28"/>
        <v>0</v>
      </c>
      <c r="I339" s="64"/>
      <c r="J339" s="64"/>
      <c r="K339" s="47">
        <f t="shared" si="29"/>
        <v>0</v>
      </c>
      <c r="L339" s="48">
        <f t="shared" si="30"/>
        <v>0</v>
      </c>
      <c r="M339" s="46">
        <f t="shared" si="31"/>
        <v>0</v>
      </c>
      <c r="N339" s="46">
        <f t="shared" si="32"/>
        <v>0</v>
      </c>
      <c r="O339" s="46">
        <f t="shared" si="33"/>
        <v>0</v>
      </c>
      <c r="P339" s="47">
        <f t="shared" si="34"/>
        <v>0</v>
      </c>
    </row>
    <row r="340" spans="1:16" x14ac:dyDescent="0.2">
      <c r="A340" s="36">
        <f>IF(COUNTBLANK(B340)=1," ",COUNTA(B$15:B340))</f>
        <v>293</v>
      </c>
      <c r="B340" s="37" t="s">
        <v>66</v>
      </c>
      <c r="C340" s="45" t="s">
        <v>494</v>
      </c>
      <c r="D340" s="23" t="s">
        <v>192</v>
      </c>
      <c r="E340" s="66">
        <v>4</v>
      </c>
      <c r="F340" s="67"/>
      <c r="G340" s="64"/>
      <c r="H340" s="46">
        <f t="shared" si="28"/>
        <v>0</v>
      </c>
      <c r="I340" s="64"/>
      <c r="J340" s="64"/>
      <c r="K340" s="47">
        <f t="shared" si="29"/>
        <v>0</v>
      </c>
      <c r="L340" s="48">
        <f t="shared" si="30"/>
        <v>0</v>
      </c>
      <c r="M340" s="46">
        <f t="shared" si="31"/>
        <v>0</v>
      </c>
      <c r="N340" s="46">
        <f t="shared" si="32"/>
        <v>0</v>
      </c>
      <c r="O340" s="46">
        <f t="shared" si="33"/>
        <v>0</v>
      </c>
      <c r="P340" s="47">
        <f t="shared" si="34"/>
        <v>0</v>
      </c>
    </row>
    <row r="341" spans="1:16" ht="33.75" x14ac:dyDescent="0.2">
      <c r="A341" s="36">
        <f>IF(COUNTBLANK(B341)=1," ",COUNTA(B$15:B341))</f>
        <v>294</v>
      </c>
      <c r="B341" s="37" t="s">
        <v>66</v>
      </c>
      <c r="C341" s="45" t="s">
        <v>811</v>
      </c>
      <c r="D341" s="23" t="s">
        <v>192</v>
      </c>
      <c r="E341" s="66">
        <v>4</v>
      </c>
      <c r="F341" s="67"/>
      <c r="G341" s="64"/>
      <c r="H341" s="46">
        <f t="shared" si="28"/>
        <v>0</v>
      </c>
      <c r="I341" s="64"/>
      <c r="J341" s="64"/>
      <c r="K341" s="47">
        <f t="shared" si="29"/>
        <v>0</v>
      </c>
      <c r="L341" s="48">
        <f t="shared" si="30"/>
        <v>0</v>
      </c>
      <c r="M341" s="46">
        <f t="shared" si="31"/>
        <v>0</v>
      </c>
      <c r="N341" s="46">
        <f t="shared" si="32"/>
        <v>0</v>
      </c>
      <c r="O341" s="46">
        <f t="shared" si="33"/>
        <v>0</v>
      </c>
      <c r="P341" s="47">
        <f t="shared" si="34"/>
        <v>0</v>
      </c>
    </row>
    <row r="342" spans="1:16" ht="33.75" x14ac:dyDescent="0.2">
      <c r="A342" s="36">
        <f>IF(COUNTBLANK(B342)=1," ",COUNTA(B$15:B342))</f>
        <v>295</v>
      </c>
      <c r="B342" s="37" t="s">
        <v>66</v>
      </c>
      <c r="C342" s="45" t="s">
        <v>807</v>
      </c>
      <c r="D342" s="23" t="s">
        <v>192</v>
      </c>
      <c r="E342" s="66">
        <v>4</v>
      </c>
      <c r="F342" s="67"/>
      <c r="G342" s="64"/>
      <c r="H342" s="46">
        <f t="shared" si="28"/>
        <v>0</v>
      </c>
      <c r="I342" s="64"/>
      <c r="J342" s="64"/>
      <c r="K342" s="47">
        <f t="shared" si="29"/>
        <v>0</v>
      </c>
      <c r="L342" s="48">
        <f t="shared" si="30"/>
        <v>0</v>
      </c>
      <c r="M342" s="46">
        <f t="shared" si="31"/>
        <v>0</v>
      </c>
      <c r="N342" s="46">
        <f t="shared" si="32"/>
        <v>0</v>
      </c>
      <c r="O342" s="46">
        <f t="shared" si="33"/>
        <v>0</v>
      </c>
      <c r="P342" s="47">
        <f t="shared" si="34"/>
        <v>0</v>
      </c>
    </row>
    <row r="343" spans="1:16" ht="33.75" x14ac:dyDescent="0.2">
      <c r="A343" s="36">
        <f>IF(COUNTBLANK(B343)=1," ",COUNTA(B$15:B343))</f>
        <v>296</v>
      </c>
      <c r="B343" s="37" t="s">
        <v>66</v>
      </c>
      <c r="C343" s="45" t="s">
        <v>809</v>
      </c>
      <c r="D343" s="23" t="s">
        <v>192</v>
      </c>
      <c r="E343" s="66">
        <v>4</v>
      </c>
      <c r="F343" s="67"/>
      <c r="G343" s="64"/>
      <c r="H343" s="46">
        <f t="shared" ref="H343:H392" si="35">ROUND(F343*G343,2)</f>
        <v>0</v>
      </c>
      <c r="I343" s="64"/>
      <c r="J343" s="64"/>
      <c r="K343" s="47">
        <f t="shared" ref="K343:K392" si="36">SUM(H343:J343)</f>
        <v>0</v>
      </c>
      <c r="L343" s="48">
        <f t="shared" ref="L343:L392" si="37">ROUND(E343*F343,2)</f>
        <v>0</v>
      </c>
      <c r="M343" s="46">
        <f t="shared" ref="M343:M392" si="38">ROUND(H343*E343,2)</f>
        <v>0</v>
      </c>
      <c r="N343" s="46">
        <f t="shared" ref="N343:N392" si="39">ROUND(I343*E343,2)</f>
        <v>0</v>
      </c>
      <c r="O343" s="46">
        <f t="shared" ref="O343:O392" si="40">ROUND(J343*E343,2)</f>
        <v>0</v>
      </c>
      <c r="P343" s="47">
        <f t="shared" ref="P343:P392" si="41">SUM(M343:O343)</f>
        <v>0</v>
      </c>
    </row>
    <row r="344" spans="1:16" ht="22.5" x14ac:dyDescent="0.2">
      <c r="A344" s="36">
        <f>IF(COUNTBLANK(B344)=1," ",COUNTA(B$15:B344))</f>
        <v>297</v>
      </c>
      <c r="B344" s="37" t="s">
        <v>66</v>
      </c>
      <c r="C344" s="45" t="s">
        <v>737</v>
      </c>
      <c r="D344" s="23" t="s">
        <v>192</v>
      </c>
      <c r="E344" s="66">
        <v>16</v>
      </c>
      <c r="F344" s="67"/>
      <c r="G344" s="64"/>
      <c r="H344" s="46">
        <f t="shared" si="35"/>
        <v>0</v>
      </c>
      <c r="I344" s="64"/>
      <c r="J344" s="64"/>
      <c r="K344" s="47">
        <f t="shared" si="36"/>
        <v>0</v>
      </c>
      <c r="L344" s="48">
        <f t="shared" si="37"/>
        <v>0</v>
      </c>
      <c r="M344" s="46">
        <f t="shared" si="38"/>
        <v>0</v>
      </c>
      <c r="N344" s="46">
        <f t="shared" si="39"/>
        <v>0</v>
      </c>
      <c r="O344" s="46">
        <f t="shared" si="40"/>
        <v>0</v>
      </c>
      <c r="P344" s="47">
        <f t="shared" si="41"/>
        <v>0</v>
      </c>
    </row>
    <row r="345" spans="1:16" ht="22.5" x14ac:dyDescent="0.2">
      <c r="A345" s="36">
        <f>IF(COUNTBLANK(B345)=1," ",COUNTA(B$15:B345))</f>
        <v>298</v>
      </c>
      <c r="B345" s="37" t="s">
        <v>66</v>
      </c>
      <c r="C345" s="45" t="s">
        <v>738</v>
      </c>
      <c r="D345" s="23" t="s">
        <v>71</v>
      </c>
      <c r="E345" s="66">
        <v>16</v>
      </c>
      <c r="F345" s="67"/>
      <c r="G345" s="64"/>
      <c r="H345" s="46">
        <f t="shared" si="35"/>
        <v>0</v>
      </c>
      <c r="I345" s="64"/>
      <c r="J345" s="64"/>
      <c r="K345" s="47">
        <f t="shared" si="36"/>
        <v>0</v>
      </c>
      <c r="L345" s="48">
        <f t="shared" si="37"/>
        <v>0</v>
      </c>
      <c r="M345" s="46">
        <f t="shared" si="38"/>
        <v>0</v>
      </c>
      <c r="N345" s="46">
        <f t="shared" si="39"/>
        <v>0</v>
      </c>
      <c r="O345" s="46">
        <f t="shared" si="40"/>
        <v>0</v>
      </c>
      <c r="P345" s="47">
        <f t="shared" si="41"/>
        <v>0</v>
      </c>
    </row>
    <row r="346" spans="1:16" ht="22.5" x14ac:dyDescent="0.2">
      <c r="A346" s="36">
        <f>IF(COUNTBLANK(B346)=1," ",COUNTA(B$15:B346))</f>
        <v>299</v>
      </c>
      <c r="B346" s="37" t="s">
        <v>66</v>
      </c>
      <c r="C346" s="45" t="s">
        <v>495</v>
      </c>
      <c r="D346" s="23" t="s">
        <v>68</v>
      </c>
      <c r="E346" s="66">
        <v>288</v>
      </c>
      <c r="F346" s="67"/>
      <c r="G346" s="64"/>
      <c r="H346" s="46">
        <f t="shared" si="35"/>
        <v>0</v>
      </c>
      <c r="I346" s="64"/>
      <c r="J346" s="64"/>
      <c r="K346" s="47">
        <f t="shared" si="36"/>
        <v>0</v>
      </c>
      <c r="L346" s="48">
        <f t="shared" si="37"/>
        <v>0</v>
      </c>
      <c r="M346" s="46">
        <f t="shared" si="38"/>
        <v>0</v>
      </c>
      <c r="N346" s="46">
        <f t="shared" si="39"/>
        <v>0</v>
      </c>
      <c r="O346" s="46">
        <f t="shared" si="40"/>
        <v>0</v>
      </c>
      <c r="P346" s="47">
        <f t="shared" si="41"/>
        <v>0</v>
      </c>
    </row>
    <row r="347" spans="1:16" x14ac:dyDescent="0.2">
      <c r="A347" s="36">
        <f>IF(COUNTBLANK(B347)=1," ",COUNTA(B$15:B347))</f>
        <v>300</v>
      </c>
      <c r="B347" s="37" t="s">
        <v>66</v>
      </c>
      <c r="C347" s="45" t="s">
        <v>509</v>
      </c>
      <c r="D347" s="23" t="s">
        <v>68</v>
      </c>
      <c r="E347" s="66">
        <v>48</v>
      </c>
      <c r="F347" s="67"/>
      <c r="G347" s="64"/>
      <c r="H347" s="46">
        <f t="shared" si="35"/>
        <v>0</v>
      </c>
      <c r="I347" s="64"/>
      <c r="J347" s="64"/>
      <c r="K347" s="47">
        <f t="shared" si="36"/>
        <v>0</v>
      </c>
      <c r="L347" s="48">
        <f t="shared" si="37"/>
        <v>0</v>
      </c>
      <c r="M347" s="46">
        <f t="shared" si="38"/>
        <v>0</v>
      </c>
      <c r="N347" s="46">
        <f t="shared" si="39"/>
        <v>0</v>
      </c>
      <c r="O347" s="46">
        <f t="shared" si="40"/>
        <v>0</v>
      </c>
      <c r="P347" s="47">
        <f t="shared" si="41"/>
        <v>0</v>
      </c>
    </row>
    <row r="348" spans="1:16" x14ac:dyDescent="0.2">
      <c r="A348" s="36">
        <f>IF(COUNTBLANK(B348)=1," ",COUNTA(B$15:B348))</f>
        <v>301</v>
      </c>
      <c r="B348" s="37" t="s">
        <v>66</v>
      </c>
      <c r="C348" s="45" t="s">
        <v>496</v>
      </c>
      <c r="D348" s="23" t="s">
        <v>71</v>
      </c>
      <c r="E348" s="66">
        <v>64</v>
      </c>
      <c r="F348" s="67"/>
      <c r="G348" s="64"/>
      <c r="H348" s="46">
        <f t="shared" si="35"/>
        <v>0</v>
      </c>
      <c r="I348" s="64"/>
      <c r="J348" s="64"/>
      <c r="K348" s="47">
        <f t="shared" si="36"/>
        <v>0</v>
      </c>
      <c r="L348" s="48">
        <f t="shared" si="37"/>
        <v>0</v>
      </c>
      <c r="M348" s="46">
        <f t="shared" si="38"/>
        <v>0</v>
      </c>
      <c r="N348" s="46">
        <f t="shared" si="39"/>
        <v>0</v>
      </c>
      <c r="O348" s="46">
        <f t="shared" si="40"/>
        <v>0</v>
      </c>
      <c r="P348" s="47">
        <f t="shared" si="41"/>
        <v>0</v>
      </c>
    </row>
    <row r="349" spans="1:16" x14ac:dyDescent="0.2">
      <c r="A349" s="36">
        <f>IF(COUNTBLANK(B349)=1," ",COUNTA(B$15:B349))</f>
        <v>302</v>
      </c>
      <c r="B349" s="37" t="s">
        <v>66</v>
      </c>
      <c r="C349" s="45" t="s">
        <v>497</v>
      </c>
      <c r="D349" s="23" t="s">
        <v>71</v>
      </c>
      <c r="E349" s="66">
        <v>16</v>
      </c>
      <c r="F349" s="67"/>
      <c r="G349" s="64"/>
      <c r="H349" s="46">
        <f t="shared" si="35"/>
        <v>0</v>
      </c>
      <c r="I349" s="64"/>
      <c r="J349" s="64"/>
      <c r="K349" s="47">
        <f t="shared" si="36"/>
        <v>0</v>
      </c>
      <c r="L349" s="48">
        <f t="shared" si="37"/>
        <v>0</v>
      </c>
      <c r="M349" s="46">
        <f t="shared" si="38"/>
        <v>0</v>
      </c>
      <c r="N349" s="46">
        <f t="shared" si="39"/>
        <v>0</v>
      </c>
      <c r="O349" s="46">
        <f t="shared" si="40"/>
        <v>0</v>
      </c>
      <c r="P349" s="47">
        <f t="shared" si="41"/>
        <v>0</v>
      </c>
    </row>
    <row r="350" spans="1:16" ht="22.5" x14ac:dyDescent="0.2">
      <c r="A350" s="36">
        <f>IF(COUNTBLANK(B350)=1," ",COUNTA(B$15:B350))</f>
        <v>303</v>
      </c>
      <c r="B350" s="37" t="s">
        <v>66</v>
      </c>
      <c r="C350" s="45" t="s">
        <v>498</v>
      </c>
      <c r="D350" s="23" t="s">
        <v>71</v>
      </c>
      <c r="E350" s="66">
        <v>8</v>
      </c>
      <c r="F350" s="67"/>
      <c r="G350" s="64"/>
      <c r="H350" s="46">
        <f t="shared" si="35"/>
        <v>0</v>
      </c>
      <c r="I350" s="64"/>
      <c r="J350" s="64"/>
      <c r="K350" s="47">
        <f t="shared" si="36"/>
        <v>0</v>
      </c>
      <c r="L350" s="48">
        <f t="shared" si="37"/>
        <v>0</v>
      </c>
      <c r="M350" s="46">
        <f t="shared" si="38"/>
        <v>0</v>
      </c>
      <c r="N350" s="46">
        <f t="shared" si="39"/>
        <v>0</v>
      </c>
      <c r="O350" s="46">
        <f t="shared" si="40"/>
        <v>0</v>
      </c>
      <c r="P350" s="47">
        <f t="shared" si="41"/>
        <v>0</v>
      </c>
    </row>
    <row r="351" spans="1:16" x14ac:dyDescent="0.2">
      <c r="A351" s="36">
        <f>IF(COUNTBLANK(B351)=1," ",COUNTA(B$15:B351))</f>
        <v>304</v>
      </c>
      <c r="B351" s="37" t="s">
        <v>66</v>
      </c>
      <c r="C351" s="45" t="s">
        <v>499</v>
      </c>
      <c r="D351" s="23" t="s">
        <v>71</v>
      </c>
      <c r="E351" s="66">
        <v>8</v>
      </c>
      <c r="F351" s="67"/>
      <c r="G351" s="64"/>
      <c r="H351" s="46">
        <f t="shared" si="35"/>
        <v>0</v>
      </c>
      <c r="I351" s="64"/>
      <c r="J351" s="64"/>
      <c r="K351" s="47">
        <f t="shared" si="36"/>
        <v>0</v>
      </c>
      <c r="L351" s="48">
        <f t="shared" si="37"/>
        <v>0</v>
      </c>
      <c r="M351" s="46">
        <f t="shared" si="38"/>
        <v>0</v>
      </c>
      <c r="N351" s="46">
        <f t="shared" si="39"/>
        <v>0</v>
      </c>
      <c r="O351" s="46">
        <f t="shared" si="40"/>
        <v>0</v>
      </c>
      <c r="P351" s="47">
        <f t="shared" si="41"/>
        <v>0</v>
      </c>
    </row>
    <row r="352" spans="1:16" ht="33.75" x14ac:dyDescent="0.2">
      <c r="A352" s="36">
        <f>IF(COUNTBLANK(B352)=1," ",COUNTA(B$15:B352))</f>
        <v>305</v>
      </c>
      <c r="B352" s="37" t="s">
        <v>66</v>
      </c>
      <c r="C352" s="45" t="s">
        <v>501</v>
      </c>
      <c r="D352" s="23" t="s">
        <v>71</v>
      </c>
      <c r="E352" s="66">
        <v>40</v>
      </c>
      <c r="F352" s="67"/>
      <c r="G352" s="64"/>
      <c r="H352" s="46">
        <f t="shared" si="35"/>
        <v>0</v>
      </c>
      <c r="I352" s="64"/>
      <c r="J352" s="64"/>
      <c r="K352" s="47">
        <f t="shared" si="36"/>
        <v>0</v>
      </c>
      <c r="L352" s="48">
        <f t="shared" si="37"/>
        <v>0</v>
      </c>
      <c r="M352" s="46">
        <f t="shared" si="38"/>
        <v>0</v>
      </c>
      <c r="N352" s="46">
        <f t="shared" si="39"/>
        <v>0</v>
      </c>
      <c r="O352" s="46">
        <f t="shared" si="40"/>
        <v>0</v>
      </c>
      <c r="P352" s="47">
        <f t="shared" si="41"/>
        <v>0</v>
      </c>
    </row>
    <row r="353" spans="1:16" ht="22.5" x14ac:dyDescent="0.2">
      <c r="A353" s="36">
        <f>IF(COUNTBLANK(B353)=1," ",COUNTA(B$15:B353))</f>
        <v>306</v>
      </c>
      <c r="B353" s="37" t="s">
        <v>66</v>
      </c>
      <c r="C353" s="45" t="s">
        <v>479</v>
      </c>
      <c r="D353" s="23" t="s">
        <v>88</v>
      </c>
      <c r="E353" s="66">
        <v>4</v>
      </c>
      <c r="F353" s="67"/>
      <c r="G353" s="64"/>
      <c r="H353" s="46">
        <f t="shared" si="35"/>
        <v>0</v>
      </c>
      <c r="I353" s="64"/>
      <c r="J353" s="64"/>
      <c r="K353" s="47">
        <f t="shared" si="36"/>
        <v>0</v>
      </c>
      <c r="L353" s="48">
        <f t="shared" si="37"/>
        <v>0</v>
      </c>
      <c r="M353" s="46">
        <f t="shared" si="38"/>
        <v>0</v>
      </c>
      <c r="N353" s="46">
        <f t="shared" si="39"/>
        <v>0</v>
      </c>
      <c r="O353" s="46">
        <f t="shared" si="40"/>
        <v>0</v>
      </c>
      <c r="P353" s="47">
        <f t="shared" si="41"/>
        <v>0</v>
      </c>
    </row>
    <row r="354" spans="1:16" ht="22.5" x14ac:dyDescent="0.2">
      <c r="A354" s="36">
        <f>IF(COUNTBLANK(B354)=1," ",COUNTA(B$15:B354))</f>
        <v>307</v>
      </c>
      <c r="B354" s="37" t="s">
        <v>66</v>
      </c>
      <c r="C354" s="45" t="s">
        <v>480</v>
      </c>
      <c r="D354" s="23" t="s">
        <v>192</v>
      </c>
      <c r="E354" s="66">
        <v>4</v>
      </c>
      <c r="F354" s="67"/>
      <c r="G354" s="64"/>
      <c r="H354" s="46">
        <f t="shared" si="35"/>
        <v>0</v>
      </c>
      <c r="I354" s="64"/>
      <c r="J354" s="64"/>
      <c r="K354" s="47">
        <f t="shared" si="36"/>
        <v>0</v>
      </c>
      <c r="L354" s="48">
        <f t="shared" si="37"/>
        <v>0</v>
      </c>
      <c r="M354" s="46">
        <f t="shared" si="38"/>
        <v>0</v>
      </c>
      <c r="N354" s="46">
        <f t="shared" si="39"/>
        <v>0</v>
      </c>
      <c r="O354" s="46">
        <f t="shared" si="40"/>
        <v>0</v>
      </c>
      <c r="P354" s="47">
        <f t="shared" si="41"/>
        <v>0</v>
      </c>
    </row>
    <row r="355" spans="1:16" x14ac:dyDescent="0.2">
      <c r="A355" s="36">
        <f>IF(COUNTBLANK(B355)=1," ",COUNTA(B$15:B355))</f>
        <v>308</v>
      </c>
      <c r="B355" s="37" t="s">
        <v>66</v>
      </c>
      <c r="C355" s="45" t="s">
        <v>502</v>
      </c>
      <c r="D355" s="23" t="s">
        <v>192</v>
      </c>
      <c r="E355" s="66">
        <v>4</v>
      </c>
      <c r="F355" s="67"/>
      <c r="G355" s="64"/>
      <c r="H355" s="46">
        <f t="shared" si="35"/>
        <v>0</v>
      </c>
      <c r="I355" s="64"/>
      <c r="J355" s="64"/>
      <c r="K355" s="47">
        <f t="shared" si="36"/>
        <v>0</v>
      </c>
      <c r="L355" s="48">
        <f t="shared" si="37"/>
        <v>0</v>
      </c>
      <c r="M355" s="46">
        <f t="shared" si="38"/>
        <v>0</v>
      </c>
      <c r="N355" s="46">
        <f t="shared" si="39"/>
        <v>0</v>
      </c>
      <c r="O355" s="46">
        <f t="shared" si="40"/>
        <v>0</v>
      </c>
      <c r="P355" s="47">
        <f t="shared" si="41"/>
        <v>0</v>
      </c>
    </row>
    <row r="356" spans="1:16" ht="22.5" x14ac:dyDescent="0.2">
      <c r="A356" s="36">
        <f>IF(COUNTBLANK(B356)=1," ",COUNTA(B$15:B356))</f>
        <v>309</v>
      </c>
      <c r="B356" s="37" t="s">
        <v>66</v>
      </c>
      <c r="C356" s="45" t="s">
        <v>491</v>
      </c>
      <c r="D356" s="23" t="s">
        <v>192</v>
      </c>
      <c r="E356" s="66">
        <v>4</v>
      </c>
      <c r="F356" s="67"/>
      <c r="G356" s="64"/>
      <c r="H356" s="46">
        <f t="shared" si="35"/>
        <v>0</v>
      </c>
      <c r="I356" s="64"/>
      <c r="J356" s="64"/>
      <c r="K356" s="47">
        <f t="shared" si="36"/>
        <v>0</v>
      </c>
      <c r="L356" s="48">
        <f t="shared" si="37"/>
        <v>0</v>
      </c>
      <c r="M356" s="46">
        <f t="shared" si="38"/>
        <v>0</v>
      </c>
      <c r="N356" s="46">
        <f t="shared" si="39"/>
        <v>0</v>
      </c>
      <c r="O356" s="46">
        <f t="shared" si="40"/>
        <v>0</v>
      </c>
      <c r="P356" s="47">
        <f t="shared" si="41"/>
        <v>0</v>
      </c>
    </row>
    <row r="357" spans="1:16" x14ac:dyDescent="0.2">
      <c r="A357" s="36" t="str">
        <f>IF(COUNTBLANK(B357)=1," ",COUNTA(B$15:B357))</f>
        <v xml:space="preserve"> </v>
      </c>
      <c r="B357" s="37"/>
      <c r="C357" s="45" t="s">
        <v>523</v>
      </c>
      <c r="D357" s="23"/>
      <c r="E357" s="66"/>
      <c r="F357" s="67"/>
      <c r="G357" s="64"/>
      <c r="H357" s="46">
        <f t="shared" si="35"/>
        <v>0</v>
      </c>
      <c r="I357" s="64"/>
      <c r="J357" s="64"/>
      <c r="K357" s="47">
        <f t="shared" si="36"/>
        <v>0</v>
      </c>
      <c r="L357" s="48">
        <f t="shared" si="37"/>
        <v>0</v>
      </c>
      <c r="M357" s="46">
        <f t="shared" si="38"/>
        <v>0</v>
      </c>
      <c r="N357" s="46">
        <f t="shared" si="39"/>
        <v>0</v>
      </c>
      <c r="O357" s="46">
        <f t="shared" si="40"/>
        <v>0</v>
      </c>
      <c r="P357" s="47">
        <f t="shared" si="41"/>
        <v>0</v>
      </c>
    </row>
    <row r="358" spans="1:16" x14ac:dyDescent="0.2">
      <c r="A358" s="36" t="str">
        <f>IF(COUNTBLANK(B358)=1," ",COUNTA(B$15:B358))</f>
        <v xml:space="preserve"> </v>
      </c>
      <c r="B358" s="37"/>
      <c r="C358" s="45" t="s">
        <v>517</v>
      </c>
      <c r="D358" s="23"/>
      <c r="E358" s="66"/>
      <c r="F358" s="67"/>
      <c r="G358" s="64"/>
      <c r="H358" s="46">
        <f t="shared" si="35"/>
        <v>0</v>
      </c>
      <c r="I358" s="64"/>
      <c r="J358" s="64"/>
      <c r="K358" s="47">
        <f t="shared" si="36"/>
        <v>0</v>
      </c>
      <c r="L358" s="48">
        <f t="shared" si="37"/>
        <v>0</v>
      </c>
      <c r="M358" s="46">
        <f t="shared" si="38"/>
        <v>0</v>
      </c>
      <c r="N358" s="46">
        <f t="shared" si="39"/>
        <v>0</v>
      </c>
      <c r="O358" s="46">
        <f t="shared" si="40"/>
        <v>0</v>
      </c>
      <c r="P358" s="47">
        <f t="shared" si="41"/>
        <v>0</v>
      </c>
    </row>
    <row r="359" spans="1:16" x14ac:dyDescent="0.2">
      <c r="A359" s="36">
        <f>IF(COUNTBLANK(B359)=1," ",COUNTA(B$15:B359))</f>
        <v>310</v>
      </c>
      <c r="B359" s="37" t="s">
        <v>66</v>
      </c>
      <c r="C359" s="45" t="s">
        <v>494</v>
      </c>
      <c r="D359" s="23" t="s">
        <v>192</v>
      </c>
      <c r="E359" s="66">
        <v>4</v>
      </c>
      <c r="F359" s="67"/>
      <c r="G359" s="64"/>
      <c r="H359" s="46">
        <f t="shared" si="35"/>
        <v>0</v>
      </c>
      <c r="I359" s="64"/>
      <c r="J359" s="64"/>
      <c r="K359" s="47">
        <f t="shared" si="36"/>
        <v>0</v>
      </c>
      <c r="L359" s="48">
        <f t="shared" si="37"/>
        <v>0</v>
      </c>
      <c r="M359" s="46">
        <f t="shared" si="38"/>
        <v>0</v>
      </c>
      <c r="N359" s="46">
        <f t="shared" si="39"/>
        <v>0</v>
      </c>
      <c r="O359" s="46">
        <f t="shared" si="40"/>
        <v>0</v>
      </c>
      <c r="P359" s="47">
        <f t="shared" si="41"/>
        <v>0</v>
      </c>
    </row>
    <row r="360" spans="1:16" ht="33.75" x14ac:dyDescent="0.2">
      <c r="A360" s="36">
        <f>IF(COUNTBLANK(B360)=1," ",COUNTA(B$15:B360))</f>
        <v>311</v>
      </c>
      <c r="B360" s="37" t="s">
        <v>66</v>
      </c>
      <c r="C360" s="45" t="s">
        <v>811</v>
      </c>
      <c r="D360" s="23" t="s">
        <v>192</v>
      </c>
      <c r="E360" s="66">
        <v>12</v>
      </c>
      <c r="F360" s="67"/>
      <c r="G360" s="64"/>
      <c r="H360" s="46">
        <f t="shared" si="35"/>
        <v>0</v>
      </c>
      <c r="I360" s="64"/>
      <c r="J360" s="64"/>
      <c r="K360" s="47">
        <f t="shared" si="36"/>
        <v>0</v>
      </c>
      <c r="L360" s="48">
        <f t="shared" si="37"/>
        <v>0</v>
      </c>
      <c r="M360" s="46">
        <f t="shared" si="38"/>
        <v>0</v>
      </c>
      <c r="N360" s="46">
        <f t="shared" si="39"/>
        <v>0</v>
      </c>
      <c r="O360" s="46">
        <f t="shared" si="40"/>
        <v>0</v>
      </c>
      <c r="P360" s="47">
        <f t="shared" si="41"/>
        <v>0</v>
      </c>
    </row>
    <row r="361" spans="1:16" ht="33.75" x14ac:dyDescent="0.2">
      <c r="A361" s="36">
        <f>IF(COUNTBLANK(B361)=1," ",COUNTA(B$15:B361))</f>
        <v>312</v>
      </c>
      <c r="B361" s="37" t="s">
        <v>66</v>
      </c>
      <c r="C361" s="45" t="s">
        <v>807</v>
      </c>
      <c r="D361" s="23" t="s">
        <v>192</v>
      </c>
      <c r="E361" s="66">
        <v>4</v>
      </c>
      <c r="F361" s="67"/>
      <c r="G361" s="64"/>
      <c r="H361" s="46">
        <f t="shared" si="35"/>
        <v>0</v>
      </c>
      <c r="I361" s="64"/>
      <c r="J361" s="64"/>
      <c r="K361" s="47">
        <f t="shared" si="36"/>
        <v>0</v>
      </c>
      <c r="L361" s="48">
        <f t="shared" si="37"/>
        <v>0</v>
      </c>
      <c r="M361" s="46">
        <f t="shared" si="38"/>
        <v>0</v>
      </c>
      <c r="N361" s="46">
        <f t="shared" si="39"/>
        <v>0</v>
      </c>
      <c r="O361" s="46">
        <f t="shared" si="40"/>
        <v>0</v>
      </c>
      <c r="P361" s="47">
        <f t="shared" si="41"/>
        <v>0</v>
      </c>
    </row>
    <row r="362" spans="1:16" ht="22.5" x14ac:dyDescent="0.2">
      <c r="A362" s="36">
        <f>IF(COUNTBLANK(B362)=1," ",COUNTA(B$15:B362))</f>
        <v>313</v>
      </c>
      <c r="B362" s="37" t="s">
        <v>66</v>
      </c>
      <c r="C362" s="45" t="s">
        <v>737</v>
      </c>
      <c r="D362" s="23" t="s">
        <v>192</v>
      </c>
      <c r="E362" s="66">
        <v>16</v>
      </c>
      <c r="F362" s="67"/>
      <c r="G362" s="64"/>
      <c r="H362" s="46">
        <f t="shared" si="35"/>
        <v>0</v>
      </c>
      <c r="I362" s="64"/>
      <c r="J362" s="64"/>
      <c r="K362" s="47">
        <f t="shared" si="36"/>
        <v>0</v>
      </c>
      <c r="L362" s="48">
        <f t="shared" si="37"/>
        <v>0</v>
      </c>
      <c r="M362" s="46">
        <f t="shared" si="38"/>
        <v>0</v>
      </c>
      <c r="N362" s="46">
        <f t="shared" si="39"/>
        <v>0</v>
      </c>
      <c r="O362" s="46">
        <f t="shared" si="40"/>
        <v>0</v>
      </c>
      <c r="P362" s="47">
        <f t="shared" si="41"/>
        <v>0</v>
      </c>
    </row>
    <row r="363" spans="1:16" ht="22.5" x14ac:dyDescent="0.2">
      <c r="A363" s="36">
        <f>IF(COUNTBLANK(B363)=1," ",COUNTA(B$15:B363))</f>
        <v>314</v>
      </c>
      <c r="B363" s="37" t="s">
        <v>66</v>
      </c>
      <c r="C363" s="45" t="s">
        <v>738</v>
      </c>
      <c r="D363" s="23" t="s">
        <v>71</v>
      </c>
      <c r="E363" s="66">
        <v>16</v>
      </c>
      <c r="F363" s="67"/>
      <c r="G363" s="64"/>
      <c r="H363" s="46">
        <f t="shared" si="35"/>
        <v>0</v>
      </c>
      <c r="I363" s="64"/>
      <c r="J363" s="64"/>
      <c r="K363" s="47">
        <f t="shared" si="36"/>
        <v>0</v>
      </c>
      <c r="L363" s="48">
        <f t="shared" si="37"/>
        <v>0</v>
      </c>
      <c r="M363" s="46">
        <f t="shared" si="38"/>
        <v>0</v>
      </c>
      <c r="N363" s="46">
        <f t="shared" si="39"/>
        <v>0</v>
      </c>
      <c r="O363" s="46">
        <f t="shared" si="40"/>
        <v>0</v>
      </c>
      <c r="P363" s="47">
        <f t="shared" si="41"/>
        <v>0</v>
      </c>
    </row>
    <row r="364" spans="1:16" ht="22.5" x14ac:dyDescent="0.2">
      <c r="A364" s="36">
        <f>IF(COUNTBLANK(B364)=1," ",COUNTA(B$15:B364))</f>
        <v>315</v>
      </c>
      <c r="B364" s="37" t="s">
        <v>66</v>
      </c>
      <c r="C364" s="45" t="s">
        <v>495</v>
      </c>
      <c r="D364" s="23" t="s">
        <v>68</v>
      </c>
      <c r="E364" s="66">
        <v>280</v>
      </c>
      <c r="F364" s="67"/>
      <c r="G364" s="64"/>
      <c r="H364" s="46">
        <f t="shared" si="35"/>
        <v>0</v>
      </c>
      <c r="I364" s="64"/>
      <c r="J364" s="64"/>
      <c r="K364" s="47">
        <f t="shared" si="36"/>
        <v>0</v>
      </c>
      <c r="L364" s="48">
        <f t="shared" si="37"/>
        <v>0</v>
      </c>
      <c r="M364" s="46">
        <f t="shared" si="38"/>
        <v>0</v>
      </c>
      <c r="N364" s="46">
        <f t="shared" si="39"/>
        <v>0</v>
      </c>
      <c r="O364" s="46">
        <f t="shared" si="40"/>
        <v>0</v>
      </c>
      <c r="P364" s="47">
        <f t="shared" si="41"/>
        <v>0</v>
      </c>
    </row>
    <row r="365" spans="1:16" x14ac:dyDescent="0.2">
      <c r="A365" s="36">
        <f>IF(COUNTBLANK(B365)=1," ",COUNTA(B$15:B365))</f>
        <v>316</v>
      </c>
      <c r="B365" s="37" t="s">
        <v>66</v>
      </c>
      <c r="C365" s="45" t="s">
        <v>496</v>
      </c>
      <c r="D365" s="23" t="s">
        <v>71</v>
      </c>
      <c r="E365" s="66">
        <v>112</v>
      </c>
      <c r="F365" s="67"/>
      <c r="G365" s="64"/>
      <c r="H365" s="46">
        <f t="shared" si="35"/>
        <v>0</v>
      </c>
      <c r="I365" s="64"/>
      <c r="J365" s="64"/>
      <c r="K365" s="47">
        <f t="shared" si="36"/>
        <v>0</v>
      </c>
      <c r="L365" s="48">
        <f t="shared" si="37"/>
        <v>0</v>
      </c>
      <c r="M365" s="46">
        <f t="shared" si="38"/>
        <v>0</v>
      </c>
      <c r="N365" s="46">
        <f t="shared" si="39"/>
        <v>0</v>
      </c>
      <c r="O365" s="46">
        <f t="shared" si="40"/>
        <v>0</v>
      </c>
      <c r="P365" s="47">
        <f t="shared" si="41"/>
        <v>0</v>
      </c>
    </row>
    <row r="366" spans="1:16" x14ac:dyDescent="0.2">
      <c r="A366" s="36">
        <f>IF(COUNTBLANK(B366)=1," ",COUNTA(B$15:B366))</f>
        <v>317</v>
      </c>
      <c r="B366" s="37" t="s">
        <v>66</v>
      </c>
      <c r="C366" s="45" t="s">
        <v>497</v>
      </c>
      <c r="D366" s="23" t="s">
        <v>71</v>
      </c>
      <c r="E366" s="66">
        <v>24</v>
      </c>
      <c r="F366" s="67"/>
      <c r="G366" s="64"/>
      <c r="H366" s="46">
        <f t="shared" si="35"/>
        <v>0</v>
      </c>
      <c r="I366" s="64"/>
      <c r="J366" s="64"/>
      <c r="K366" s="47">
        <f t="shared" si="36"/>
        <v>0</v>
      </c>
      <c r="L366" s="48">
        <f t="shared" si="37"/>
        <v>0</v>
      </c>
      <c r="M366" s="46">
        <f t="shared" si="38"/>
        <v>0</v>
      </c>
      <c r="N366" s="46">
        <f t="shared" si="39"/>
        <v>0</v>
      </c>
      <c r="O366" s="46">
        <f t="shared" si="40"/>
        <v>0</v>
      </c>
      <c r="P366" s="47">
        <f t="shared" si="41"/>
        <v>0</v>
      </c>
    </row>
    <row r="367" spans="1:16" ht="22.5" x14ac:dyDescent="0.2">
      <c r="A367" s="36">
        <f>IF(COUNTBLANK(B367)=1," ",COUNTA(B$15:B367))</f>
        <v>318</v>
      </c>
      <c r="B367" s="37" t="s">
        <v>66</v>
      </c>
      <c r="C367" s="45" t="s">
        <v>498</v>
      </c>
      <c r="D367" s="23" t="s">
        <v>71</v>
      </c>
      <c r="E367" s="66">
        <v>8</v>
      </c>
      <c r="F367" s="67"/>
      <c r="G367" s="64"/>
      <c r="H367" s="46">
        <f t="shared" si="35"/>
        <v>0</v>
      </c>
      <c r="I367" s="64"/>
      <c r="J367" s="64"/>
      <c r="K367" s="47">
        <f t="shared" si="36"/>
        <v>0</v>
      </c>
      <c r="L367" s="48">
        <f t="shared" si="37"/>
        <v>0</v>
      </c>
      <c r="M367" s="46">
        <f t="shared" si="38"/>
        <v>0</v>
      </c>
      <c r="N367" s="46">
        <f t="shared" si="39"/>
        <v>0</v>
      </c>
      <c r="O367" s="46">
        <f t="shared" si="40"/>
        <v>0</v>
      </c>
      <c r="P367" s="47">
        <f t="shared" si="41"/>
        <v>0</v>
      </c>
    </row>
    <row r="368" spans="1:16" x14ac:dyDescent="0.2">
      <c r="A368" s="36">
        <f>IF(COUNTBLANK(B368)=1," ",COUNTA(B$15:B368))</f>
        <v>319</v>
      </c>
      <c r="B368" s="37" t="s">
        <v>66</v>
      </c>
      <c r="C368" s="45" t="s">
        <v>499</v>
      </c>
      <c r="D368" s="23" t="s">
        <v>71</v>
      </c>
      <c r="E368" s="66">
        <v>8</v>
      </c>
      <c r="F368" s="67"/>
      <c r="G368" s="64"/>
      <c r="H368" s="46">
        <f t="shared" si="35"/>
        <v>0</v>
      </c>
      <c r="I368" s="64"/>
      <c r="J368" s="64"/>
      <c r="K368" s="47">
        <f t="shared" si="36"/>
        <v>0</v>
      </c>
      <c r="L368" s="48">
        <f t="shared" si="37"/>
        <v>0</v>
      </c>
      <c r="M368" s="46">
        <f t="shared" si="38"/>
        <v>0</v>
      </c>
      <c r="N368" s="46">
        <f t="shared" si="39"/>
        <v>0</v>
      </c>
      <c r="O368" s="46">
        <f t="shared" si="40"/>
        <v>0</v>
      </c>
      <c r="P368" s="47">
        <f t="shared" si="41"/>
        <v>0</v>
      </c>
    </row>
    <row r="369" spans="1:16" x14ac:dyDescent="0.2">
      <c r="A369" s="36">
        <f>IF(COUNTBLANK(B369)=1," ",COUNTA(B$15:B369))</f>
        <v>320</v>
      </c>
      <c r="B369" s="37" t="s">
        <v>66</v>
      </c>
      <c r="C369" s="45" t="s">
        <v>500</v>
      </c>
      <c r="D369" s="23" t="s">
        <v>71</v>
      </c>
      <c r="E369" s="66">
        <v>8</v>
      </c>
      <c r="F369" s="67"/>
      <c r="G369" s="64"/>
      <c r="H369" s="46">
        <f t="shared" si="35"/>
        <v>0</v>
      </c>
      <c r="I369" s="64"/>
      <c r="J369" s="64"/>
      <c r="K369" s="47">
        <f t="shared" si="36"/>
        <v>0</v>
      </c>
      <c r="L369" s="48">
        <f t="shared" si="37"/>
        <v>0</v>
      </c>
      <c r="M369" s="46">
        <f t="shared" si="38"/>
        <v>0</v>
      </c>
      <c r="N369" s="46">
        <f t="shared" si="39"/>
        <v>0</v>
      </c>
      <c r="O369" s="46">
        <f t="shared" si="40"/>
        <v>0</v>
      </c>
      <c r="P369" s="47">
        <f t="shared" si="41"/>
        <v>0</v>
      </c>
    </row>
    <row r="370" spans="1:16" ht="33.75" x14ac:dyDescent="0.2">
      <c r="A370" s="36">
        <f>IF(COUNTBLANK(B370)=1," ",COUNTA(B$15:B370))</f>
        <v>321</v>
      </c>
      <c r="B370" s="37" t="s">
        <v>66</v>
      </c>
      <c r="C370" s="45" t="s">
        <v>501</v>
      </c>
      <c r="D370" s="23" t="s">
        <v>71</v>
      </c>
      <c r="E370" s="66">
        <v>48</v>
      </c>
      <c r="F370" s="67"/>
      <c r="G370" s="64"/>
      <c r="H370" s="46">
        <f t="shared" si="35"/>
        <v>0</v>
      </c>
      <c r="I370" s="64"/>
      <c r="J370" s="64"/>
      <c r="K370" s="47">
        <f t="shared" si="36"/>
        <v>0</v>
      </c>
      <c r="L370" s="48">
        <f t="shared" si="37"/>
        <v>0</v>
      </c>
      <c r="M370" s="46">
        <f t="shared" si="38"/>
        <v>0</v>
      </c>
      <c r="N370" s="46">
        <f t="shared" si="39"/>
        <v>0</v>
      </c>
      <c r="O370" s="46">
        <f t="shared" si="40"/>
        <v>0</v>
      </c>
      <c r="P370" s="47">
        <f t="shared" si="41"/>
        <v>0</v>
      </c>
    </row>
    <row r="371" spans="1:16" ht="22.5" x14ac:dyDescent="0.2">
      <c r="A371" s="36">
        <f>IF(COUNTBLANK(B371)=1," ",COUNTA(B$15:B371))</f>
        <v>322</v>
      </c>
      <c r="B371" s="37" t="s">
        <v>66</v>
      </c>
      <c r="C371" s="45" t="s">
        <v>479</v>
      </c>
      <c r="D371" s="23" t="s">
        <v>88</v>
      </c>
      <c r="E371" s="66">
        <v>2</v>
      </c>
      <c r="F371" s="67"/>
      <c r="G371" s="64"/>
      <c r="H371" s="46">
        <f t="shared" si="35"/>
        <v>0</v>
      </c>
      <c r="I371" s="64"/>
      <c r="J371" s="64"/>
      <c r="K371" s="47">
        <f t="shared" si="36"/>
        <v>0</v>
      </c>
      <c r="L371" s="48">
        <f t="shared" si="37"/>
        <v>0</v>
      </c>
      <c r="M371" s="46">
        <f t="shared" si="38"/>
        <v>0</v>
      </c>
      <c r="N371" s="46">
        <f t="shared" si="39"/>
        <v>0</v>
      </c>
      <c r="O371" s="46">
        <f t="shared" si="40"/>
        <v>0</v>
      </c>
      <c r="P371" s="47">
        <f t="shared" si="41"/>
        <v>0</v>
      </c>
    </row>
    <row r="372" spans="1:16" ht="22.5" x14ac:dyDescent="0.2">
      <c r="A372" s="36">
        <f>IF(COUNTBLANK(B372)=1," ",COUNTA(B$15:B372))</f>
        <v>323</v>
      </c>
      <c r="B372" s="37" t="s">
        <v>66</v>
      </c>
      <c r="C372" s="45" t="s">
        <v>480</v>
      </c>
      <c r="D372" s="23" t="s">
        <v>192</v>
      </c>
      <c r="E372" s="66">
        <v>4</v>
      </c>
      <c r="F372" s="67"/>
      <c r="G372" s="64"/>
      <c r="H372" s="46">
        <f t="shared" si="35"/>
        <v>0</v>
      </c>
      <c r="I372" s="64"/>
      <c r="J372" s="64"/>
      <c r="K372" s="47">
        <f t="shared" si="36"/>
        <v>0</v>
      </c>
      <c r="L372" s="48">
        <f t="shared" si="37"/>
        <v>0</v>
      </c>
      <c r="M372" s="46">
        <f t="shared" si="38"/>
        <v>0</v>
      </c>
      <c r="N372" s="46">
        <f t="shared" si="39"/>
        <v>0</v>
      </c>
      <c r="O372" s="46">
        <f t="shared" si="40"/>
        <v>0</v>
      </c>
      <c r="P372" s="47">
        <f t="shared" si="41"/>
        <v>0</v>
      </c>
    </row>
    <row r="373" spans="1:16" x14ac:dyDescent="0.2">
      <c r="A373" s="36">
        <f>IF(COUNTBLANK(B373)=1," ",COUNTA(B$15:B373))</f>
        <v>324</v>
      </c>
      <c r="B373" s="37" t="s">
        <v>66</v>
      </c>
      <c r="C373" s="45" t="s">
        <v>502</v>
      </c>
      <c r="D373" s="23" t="s">
        <v>192</v>
      </c>
      <c r="E373" s="66">
        <v>4</v>
      </c>
      <c r="F373" s="67"/>
      <c r="G373" s="64"/>
      <c r="H373" s="46">
        <f t="shared" si="35"/>
        <v>0</v>
      </c>
      <c r="I373" s="64"/>
      <c r="J373" s="64"/>
      <c r="K373" s="47">
        <f t="shared" si="36"/>
        <v>0</v>
      </c>
      <c r="L373" s="48">
        <f t="shared" si="37"/>
        <v>0</v>
      </c>
      <c r="M373" s="46">
        <f t="shared" si="38"/>
        <v>0</v>
      </c>
      <c r="N373" s="46">
        <f t="shared" si="39"/>
        <v>0</v>
      </c>
      <c r="O373" s="46">
        <f t="shared" si="40"/>
        <v>0</v>
      </c>
      <c r="P373" s="47">
        <f t="shared" si="41"/>
        <v>0</v>
      </c>
    </row>
    <row r="374" spans="1:16" ht="22.5" x14ac:dyDescent="0.2">
      <c r="A374" s="36">
        <f>IF(COUNTBLANK(B374)=1," ",COUNTA(B$15:B374))</f>
        <v>325</v>
      </c>
      <c r="B374" s="37" t="s">
        <v>66</v>
      </c>
      <c r="C374" s="45" t="s">
        <v>491</v>
      </c>
      <c r="D374" s="23" t="s">
        <v>192</v>
      </c>
      <c r="E374" s="66">
        <v>4</v>
      </c>
      <c r="F374" s="67"/>
      <c r="G374" s="64"/>
      <c r="H374" s="46">
        <f t="shared" si="35"/>
        <v>0</v>
      </c>
      <c r="I374" s="64"/>
      <c r="J374" s="64"/>
      <c r="K374" s="47">
        <f t="shared" si="36"/>
        <v>0</v>
      </c>
      <c r="L374" s="48">
        <f t="shared" si="37"/>
        <v>0</v>
      </c>
      <c r="M374" s="46">
        <f t="shared" si="38"/>
        <v>0</v>
      </c>
      <c r="N374" s="46">
        <f t="shared" si="39"/>
        <v>0</v>
      </c>
      <c r="O374" s="46">
        <f t="shared" si="40"/>
        <v>0</v>
      </c>
      <c r="P374" s="47">
        <f t="shared" si="41"/>
        <v>0</v>
      </c>
    </row>
    <row r="375" spans="1:16" x14ac:dyDescent="0.2">
      <c r="A375" s="36" t="str">
        <f>IF(COUNTBLANK(B375)=1," ",COUNTA(B$15:B375))</f>
        <v xml:space="preserve"> </v>
      </c>
      <c r="B375" s="37"/>
      <c r="C375" s="45" t="s">
        <v>524</v>
      </c>
      <c r="D375" s="23"/>
      <c r="E375" s="66"/>
      <c r="F375" s="67"/>
      <c r="G375" s="64"/>
      <c r="H375" s="46">
        <f t="shared" si="35"/>
        <v>0</v>
      </c>
      <c r="I375" s="64"/>
      <c r="J375" s="64"/>
      <c r="K375" s="47">
        <f t="shared" si="36"/>
        <v>0</v>
      </c>
      <c r="L375" s="48">
        <f t="shared" si="37"/>
        <v>0</v>
      </c>
      <c r="M375" s="46">
        <f t="shared" si="38"/>
        <v>0</v>
      </c>
      <c r="N375" s="46">
        <f t="shared" si="39"/>
        <v>0</v>
      </c>
      <c r="O375" s="46">
        <f t="shared" si="40"/>
        <v>0</v>
      </c>
      <c r="P375" s="47">
        <f t="shared" si="41"/>
        <v>0</v>
      </c>
    </row>
    <row r="376" spans="1:16" x14ac:dyDescent="0.2">
      <c r="A376" s="36" t="str">
        <f>IF(COUNTBLANK(B376)=1," ",COUNTA(B$15:B376))</f>
        <v xml:space="preserve"> </v>
      </c>
      <c r="B376" s="37"/>
      <c r="C376" s="45" t="s">
        <v>525</v>
      </c>
      <c r="D376" s="23"/>
      <c r="E376" s="66"/>
      <c r="F376" s="67"/>
      <c r="G376" s="64"/>
      <c r="H376" s="46">
        <f t="shared" si="35"/>
        <v>0</v>
      </c>
      <c r="I376" s="64"/>
      <c r="J376" s="64"/>
      <c r="K376" s="47">
        <f t="shared" si="36"/>
        <v>0</v>
      </c>
      <c r="L376" s="48">
        <f t="shared" si="37"/>
        <v>0</v>
      </c>
      <c r="M376" s="46">
        <f t="shared" si="38"/>
        <v>0</v>
      </c>
      <c r="N376" s="46">
        <f t="shared" si="39"/>
        <v>0</v>
      </c>
      <c r="O376" s="46">
        <f t="shared" si="40"/>
        <v>0</v>
      </c>
      <c r="P376" s="47">
        <f t="shared" si="41"/>
        <v>0</v>
      </c>
    </row>
    <row r="377" spans="1:16" x14ac:dyDescent="0.2">
      <c r="A377" s="36">
        <f>IF(COUNTBLANK(B377)=1," ",COUNTA(B$15:B377))</f>
        <v>326</v>
      </c>
      <c r="B377" s="37" t="s">
        <v>66</v>
      </c>
      <c r="C377" s="45" t="s">
        <v>494</v>
      </c>
      <c r="D377" s="23" t="s">
        <v>192</v>
      </c>
      <c r="E377" s="66">
        <v>8</v>
      </c>
      <c r="F377" s="67"/>
      <c r="G377" s="64"/>
      <c r="H377" s="46">
        <f t="shared" si="35"/>
        <v>0</v>
      </c>
      <c r="I377" s="64"/>
      <c r="J377" s="64"/>
      <c r="K377" s="47">
        <f t="shared" si="36"/>
        <v>0</v>
      </c>
      <c r="L377" s="48">
        <f t="shared" si="37"/>
        <v>0</v>
      </c>
      <c r="M377" s="46">
        <f t="shared" si="38"/>
        <v>0</v>
      </c>
      <c r="N377" s="46">
        <f t="shared" si="39"/>
        <v>0</v>
      </c>
      <c r="O377" s="46">
        <f t="shared" si="40"/>
        <v>0</v>
      </c>
      <c r="P377" s="47">
        <f t="shared" si="41"/>
        <v>0</v>
      </c>
    </row>
    <row r="378" spans="1:16" ht="33.75" x14ac:dyDescent="0.2">
      <c r="A378" s="36">
        <f>IF(COUNTBLANK(B378)=1," ",COUNTA(B$15:B378))</f>
        <v>327</v>
      </c>
      <c r="B378" s="37" t="s">
        <v>66</v>
      </c>
      <c r="C378" s="45" t="s">
        <v>807</v>
      </c>
      <c r="D378" s="23" t="s">
        <v>192</v>
      </c>
      <c r="E378" s="66">
        <v>8</v>
      </c>
      <c r="F378" s="67"/>
      <c r="G378" s="64"/>
      <c r="H378" s="46">
        <f t="shared" si="35"/>
        <v>0</v>
      </c>
      <c r="I378" s="64"/>
      <c r="J378" s="64"/>
      <c r="K378" s="47">
        <f t="shared" si="36"/>
        <v>0</v>
      </c>
      <c r="L378" s="48">
        <f t="shared" si="37"/>
        <v>0</v>
      </c>
      <c r="M378" s="46">
        <f t="shared" si="38"/>
        <v>0</v>
      </c>
      <c r="N378" s="46">
        <f t="shared" si="39"/>
        <v>0</v>
      </c>
      <c r="O378" s="46">
        <f t="shared" si="40"/>
        <v>0</v>
      </c>
      <c r="P378" s="47">
        <f t="shared" si="41"/>
        <v>0</v>
      </c>
    </row>
    <row r="379" spans="1:16" ht="33.75" x14ac:dyDescent="0.2">
      <c r="A379" s="36">
        <f>IF(COUNTBLANK(B379)=1," ",COUNTA(B$15:B379))</f>
        <v>328</v>
      </c>
      <c r="B379" s="37" t="s">
        <v>66</v>
      </c>
      <c r="C379" s="45" t="s">
        <v>809</v>
      </c>
      <c r="D379" s="23" t="s">
        <v>192</v>
      </c>
      <c r="E379" s="66">
        <v>8</v>
      </c>
      <c r="F379" s="67"/>
      <c r="G379" s="64"/>
      <c r="H379" s="46">
        <f t="shared" si="35"/>
        <v>0</v>
      </c>
      <c r="I379" s="64"/>
      <c r="J379" s="64"/>
      <c r="K379" s="47">
        <f t="shared" si="36"/>
        <v>0</v>
      </c>
      <c r="L379" s="48">
        <f t="shared" si="37"/>
        <v>0</v>
      </c>
      <c r="M379" s="46">
        <f t="shared" si="38"/>
        <v>0</v>
      </c>
      <c r="N379" s="46">
        <f t="shared" si="39"/>
        <v>0</v>
      </c>
      <c r="O379" s="46">
        <f t="shared" si="40"/>
        <v>0</v>
      </c>
      <c r="P379" s="47">
        <f t="shared" si="41"/>
        <v>0</v>
      </c>
    </row>
    <row r="380" spans="1:16" ht="22.5" x14ac:dyDescent="0.2">
      <c r="A380" s="36">
        <f>IF(COUNTBLANK(B380)=1," ",COUNTA(B$15:B380))</f>
        <v>329</v>
      </c>
      <c r="B380" s="37" t="s">
        <v>66</v>
      </c>
      <c r="C380" s="45" t="s">
        <v>737</v>
      </c>
      <c r="D380" s="23" t="s">
        <v>192</v>
      </c>
      <c r="E380" s="66">
        <v>16</v>
      </c>
      <c r="F380" s="67"/>
      <c r="G380" s="64"/>
      <c r="H380" s="46">
        <f t="shared" si="35"/>
        <v>0</v>
      </c>
      <c r="I380" s="64"/>
      <c r="J380" s="64"/>
      <c r="K380" s="47">
        <f t="shared" si="36"/>
        <v>0</v>
      </c>
      <c r="L380" s="48">
        <f t="shared" si="37"/>
        <v>0</v>
      </c>
      <c r="M380" s="46">
        <f t="shared" si="38"/>
        <v>0</v>
      </c>
      <c r="N380" s="46">
        <f t="shared" si="39"/>
        <v>0</v>
      </c>
      <c r="O380" s="46">
        <f t="shared" si="40"/>
        <v>0</v>
      </c>
      <c r="P380" s="47">
        <f t="shared" si="41"/>
        <v>0</v>
      </c>
    </row>
    <row r="381" spans="1:16" ht="22.5" x14ac:dyDescent="0.2">
      <c r="A381" s="36">
        <f>IF(COUNTBLANK(B381)=1," ",COUNTA(B$15:B381))</f>
        <v>330</v>
      </c>
      <c r="B381" s="37" t="s">
        <v>66</v>
      </c>
      <c r="C381" s="45" t="s">
        <v>738</v>
      </c>
      <c r="D381" s="23" t="s">
        <v>71</v>
      </c>
      <c r="E381" s="66">
        <v>16</v>
      </c>
      <c r="F381" s="67"/>
      <c r="G381" s="64"/>
      <c r="H381" s="46">
        <f t="shared" si="35"/>
        <v>0</v>
      </c>
      <c r="I381" s="64"/>
      <c r="J381" s="64"/>
      <c r="K381" s="47">
        <f t="shared" si="36"/>
        <v>0</v>
      </c>
      <c r="L381" s="48">
        <f t="shared" si="37"/>
        <v>0</v>
      </c>
      <c r="M381" s="46">
        <f t="shared" si="38"/>
        <v>0</v>
      </c>
      <c r="N381" s="46">
        <f t="shared" si="39"/>
        <v>0</v>
      </c>
      <c r="O381" s="46">
        <f t="shared" si="40"/>
        <v>0</v>
      </c>
      <c r="P381" s="47">
        <f t="shared" si="41"/>
        <v>0</v>
      </c>
    </row>
    <row r="382" spans="1:16" ht="22.5" x14ac:dyDescent="0.2">
      <c r="A382" s="36">
        <f>IF(COUNTBLANK(B382)=1," ",COUNTA(B$15:B382))</f>
        <v>331</v>
      </c>
      <c r="B382" s="37" t="s">
        <v>66</v>
      </c>
      <c r="C382" s="45" t="s">
        <v>495</v>
      </c>
      <c r="D382" s="23" t="s">
        <v>68</v>
      </c>
      <c r="E382" s="66">
        <v>400</v>
      </c>
      <c r="F382" s="67"/>
      <c r="G382" s="64"/>
      <c r="H382" s="46">
        <f t="shared" si="35"/>
        <v>0</v>
      </c>
      <c r="I382" s="64"/>
      <c r="J382" s="64"/>
      <c r="K382" s="47">
        <f t="shared" si="36"/>
        <v>0</v>
      </c>
      <c r="L382" s="48">
        <f t="shared" si="37"/>
        <v>0</v>
      </c>
      <c r="M382" s="46">
        <f t="shared" si="38"/>
        <v>0</v>
      </c>
      <c r="N382" s="46">
        <f t="shared" si="39"/>
        <v>0</v>
      </c>
      <c r="O382" s="46">
        <f t="shared" si="40"/>
        <v>0</v>
      </c>
      <c r="P382" s="47">
        <f t="shared" si="41"/>
        <v>0</v>
      </c>
    </row>
    <row r="383" spans="1:16" x14ac:dyDescent="0.2">
      <c r="A383" s="36">
        <f>IF(COUNTBLANK(B383)=1," ",COUNTA(B$15:B383))</f>
        <v>332</v>
      </c>
      <c r="B383" s="37" t="s">
        <v>66</v>
      </c>
      <c r="C383" s="45" t="s">
        <v>496</v>
      </c>
      <c r="D383" s="23" t="s">
        <v>71</v>
      </c>
      <c r="E383" s="66">
        <v>192</v>
      </c>
      <c r="F383" s="67"/>
      <c r="G383" s="64"/>
      <c r="H383" s="46">
        <f t="shared" si="35"/>
        <v>0</v>
      </c>
      <c r="I383" s="64"/>
      <c r="J383" s="64"/>
      <c r="K383" s="47">
        <f t="shared" si="36"/>
        <v>0</v>
      </c>
      <c r="L383" s="48">
        <f t="shared" si="37"/>
        <v>0</v>
      </c>
      <c r="M383" s="46">
        <f t="shared" si="38"/>
        <v>0</v>
      </c>
      <c r="N383" s="46">
        <f t="shared" si="39"/>
        <v>0</v>
      </c>
      <c r="O383" s="46">
        <f t="shared" si="40"/>
        <v>0</v>
      </c>
      <c r="P383" s="47">
        <f t="shared" si="41"/>
        <v>0</v>
      </c>
    </row>
    <row r="384" spans="1:16" x14ac:dyDescent="0.2">
      <c r="A384" s="36">
        <f>IF(COUNTBLANK(B384)=1," ",COUNTA(B$15:B384))</f>
        <v>333</v>
      </c>
      <c r="B384" s="37" t="s">
        <v>66</v>
      </c>
      <c r="C384" s="45" t="s">
        <v>497</v>
      </c>
      <c r="D384" s="23" t="s">
        <v>71</v>
      </c>
      <c r="E384" s="66">
        <v>16</v>
      </c>
      <c r="F384" s="67"/>
      <c r="G384" s="64"/>
      <c r="H384" s="46">
        <f t="shared" si="35"/>
        <v>0</v>
      </c>
      <c r="I384" s="64"/>
      <c r="J384" s="64"/>
      <c r="K384" s="47">
        <f t="shared" si="36"/>
        <v>0</v>
      </c>
      <c r="L384" s="48">
        <f t="shared" si="37"/>
        <v>0</v>
      </c>
      <c r="M384" s="46">
        <f t="shared" si="38"/>
        <v>0</v>
      </c>
      <c r="N384" s="46">
        <f t="shared" si="39"/>
        <v>0</v>
      </c>
      <c r="O384" s="46">
        <f t="shared" si="40"/>
        <v>0</v>
      </c>
      <c r="P384" s="47">
        <f t="shared" si="41"/>
        <v>0</v>
      </c>
    </row>
    <row r="385" spans="1:16" ht="22.5" x14ac:dyDescent="0.2">
      <c r="A385" s="36">
        <f>IF(COUNTBLANK(B385)=1," ",COUNTA(B$15:B385))</f>
        <v>334</v>
      </c>
      <c r="B385" s="37" t="s">
        <v>66</v>
      </c>
      <c r="C385" s="45" t="s">
        <v>498</v>
      </c>
      <c r="D385" s="23" t="s">
        <v>71</v>
      </c>
      <c r="E385" s="66">
        <v>16</v>
      </c>
      <c r="F385" s="67"/>
      <c r="G385" s="64"/>
      <c r="H385" s="46">
        <f t="shared" si="35"/>
        <v>0</v>
      </c>
      <c r="I385" s="64"/>
      <c r="J385" s="64"/>
      <c r="K385" s="47">
        <f t="shared" si="36"/>
        <v>0</v>
      </c>
      <c r="L385" s="48">
        <f t="shared" si="37"/>
        <v>0</v>
      </c>
      <c r="M385" s="46">
        <f t="shared" si="38"/>
        <v>0</v>
      </c>
      <c r="N385" s="46">
        <f t="shared" si="39"/>
        <v>0</v>
      </c>
      <c r="O385" s="46">
        <f t="shared" si="40"/>
        <v>0</v>
      </c>
      <c r="P385" s="47">
        <f t="shared" si="41"/>
        <v>0</v>
      </c>
    </row>
    <row r="386" spans="1:16" x14ac:dyDescent="0.2">
      <c r="A386" s="36">
        <f>IF(COUNTBLANK(B386)=1," ",COUNTA(B$15:B386))</f>
        <v>335</v>
      </c>
      <c r="B386" s="37" t="s">
        <v>66</v>
      </c>
      <c r="C386" s="45" t="s">
        <v>499</v>
      </c>
      <c r="D386" s="23" t="s">
        <v>71</v>
      </c>
      <c r="E386" s="66">
        <v>16</v>
      </c>
      <c r="F386" s="67"/>
      <c r="G386" s="64"/>
      <c r="H386" s="46">
        <f t="shared" si="35"/>
        <v>0</v>
      </c>
      <c r="I386" s="64"/>
      <c r="J386" s="64"/>
      <c r="K386" s="47">
        <f t="shared" si="36"/>
        <v>0</v>
      </c>
      <c r="L386" s="48">
        <f t="shared" si="37"/>
        <v>0</v>
      </c>
      <c r="M386" s="46">
        <f t="shared" si="38"/>
        <v>0</v>
      </c>
      <c r="N386" s="46">
        <f t="shared" si="39"/>
        <v>0</v>
      </c>
      <c r="O386" s="46">
        <f t="shared" si="40"/>
        <v>0</v>
      </c>
      <c r="P386" s="47">
        <f t="shared" si="41"/>
        <v>0</v>
      </c>
    </row>
    <row r="387" spans="1:16" x14ac:dyDescent="0.2">
      <c r="A387" s="36">
        <f>IF(COUNTBLANK(B387)=1," ",COUNTA(B$15:B387))</f>
        <v>336</v>
      </c>
      <c r="B387" s="37" t="s">
        <v>66</v>
      </c>
      <c r="C387" s="45" t="s">
        <v>500</v>
      </c>
      <c r="D387" s="23" t="s">
        <v>71</v>
      </c>
      <c r="E387" s="66">
        <v>16</v>
      </c>
      <c r="F387" s="67"/>
      <c r="G387" s="64"/>
      <c r="H387" s="46">
        <f t="shared" si="35"/>
        <v>0</v>
      </c>
      <c r="I387" s="64"/>
      <c r="J387" s="64"/>
      <c r="K387" s="47">
        <f t="shared" si="36"/>
        <v>0</v>
      </c>
      <c r="L387" s="48">
        <f t="shared" si="37"/>
        <v>0</v>
      </c>
      <c r="M387" s="46">
        <f t="shared" si="38"/>
        <v>0</v>
      </c>
      <c r="N387" s="46">
        <f t="shared" si="39"/>
        <v>0</v>
      </c>
      <c r="O387" s="46">
        <f t="shared" si="40"/>
        <v>0</v>
      </c>
      <c r="P387" s="47">
        <f t="shared" si="41"/>
        <v>0</v>
      </c>
    </row>
    <row r="388" spans="1:16" ht="33.75" x14ac:dyDescent="0.2">
      <c r="A388" s="36">
        <f>IF(COUNTBLANK(B388)=1," ",COUNTA(B$15:B388))</f>
        <v>337</v>
      </c>
      <c r="B388" s="37" t="s">
        <v>66</v>
      </c>
      <c r="C388" s="45" t="s">
        <v>501</v>
      </c>
      <c r="D388" s="23" t="s">
        <v>71</v>
      </c>
      <c r="E388" s="66">
        <v>48</v>
      </c>
      <c r="F388" s="67"/>
      <c r="G388" s="64"/>
      <c r="H388" s="46">
        <f t="shared" si="35"/>
        <v>0</v>
      </c>
      <c r="I388" s="64"/>
      <c r="J388" s="64"/>
      <c r="K388" s="47">
        <f t="shared" si="36"/>
        <v>0</v>
      </c>
      <c r="L388" s="48">
        <f t="shared" si="37"/>
        <v>0</v>
      </c>
      <c r="M388" s="46">
        <f t="shared" si="38"/>
        <v>0</v>
      </c>
      <c r="N388" s="46">
        <f t="shared" si="39"/>
        <v>0</v>
      </c>
      <c r="O388" s="46">
        <f t="shared" si="40"/>
        <v>0</v>
      </c>
      <c r="P388" s="47">
        <f t="shared" si="41"/>
        <v>0</v>
      </c>
    </row>
    <row r="389" spans="1:16" ht="22.5" x14ac:dyDescent="0.2">
      <c r="A389" s="36">
        <f>IF(COUNTBLANK(B389)=1," ",COUNTA(B$15:B389))</f>
        <v>338</v>
      </c>
      <c r="B389" s="37" t="s">
        <v>66</v>
      </c>
      <c r="C389" s="45" t="s">
        <v>479</v>
      </c>
      <c r="D389" s="23" t="s">
        <v>88</v>
      </c>
      <c r="E389" s="66">
        <v>4</v>
      </c>
      <c r="F389" s="67"/>
      <c r="G389" s="64"/>
      <c r="H389" s="46">
        <f t="shared" si="35"/>
        <v>0</v>
      </c>
      <c r="I389" s="64"/>
      <c r="J389" s="64"/>
      <c r="K389" s="47">
        <f t="shared" si="36"/>
        <v>0</v>
      </c>
      <c r="L389" s="48">
        <f t="shared" si="37"/>
        <v>0</v>
      </c>
      <c r="M389" s="46">
        <f t="shared" si="38"/>
        <v>0</v>
      </c>
      <c r="N389" s="46">
        <f t="shared" si="39"/>
        <v>0</v>
      </c>
      <c r="O389" s="46">
        <f t="shared" si="40"/>
        <v>0</v>
      </c>
      <c r="P389" s="47">
        <f t="shared" si="41"/>
        <v>0</v>
      </c>
    </row>
    <row r="390" spans="1:16" ht="22.5" x14ac:dyDescent="0.2">
      <c r="A390" s="36">
        <f>IF(COUNTBLANK(B390)=1," ",COUNTA(B$15:B390))</f>
        <v>339</v>
      </c>
      <c r="B390" s="37" t="s">
        <v>66</v>
      </c>
      <c r="C390" s="45" t="s">
        <v>480</v>
      </c>
      <c r="D390" s="23" t="s">
        <v>192</v>
      </c>
      <c r="E390" s="66">
        <v>8</v>
      </c>
      <c r="F390" s="67"/>
      <c r="G390" s="64"/>
      <c r="H390" s="46">
        <f t="shared" si="35"/>
        <v>0</v>
      </c>
      <c r="I390" s="64"/>
      <c r="J390" s="64"/>
      <c r="K390" s="47">
        <f t="shared" si="36"/>
        <v>0</v>
      </c>
      <c r="L390" s="48">
        <f t="shared" si="37"/>
        <v>0</v>
      </c>
      <c r="M390" s="46">
        <f t="shared" si="38"/>
        <v>0</v>
      </c>
      <c r="N390" s="46">
        <f t="shared" si="39"/>
        <v>0</v>
      </c>
      <c r="O390" s="46">
        <f t="shared" si="40"/>
        <v>0</v>
      </c>
      <c r="P390" s="47">
        <f t="shared" si="41"/>
        <v>0</v>
      </c>
    </row>
    <row r="391" spans="1:16" x14ac:dyDescent="0.2">
      <c r="A391" s="36">
        <f>IF(COUNTBLANK(B391)=1," ",COUNTA(B$15:B391))</f>
        <v>340</v>
      </c>
      <c r="B391" s="37" t="s">
        <v>66</v>
      </c>
      <c r="C391" s="45" t="s">
        <v>502</v>
      </c>
      <c r="D391" s="23" t="s">
        <v>192</v>
      </c>
      <c r="E391" s="66">
        <v>8</v>
      </c>
      <c r="F391" s="67"/>
      <c r="G391" s="64"/>
      <c r="H391" s="46">
        <f t="shared" si="35"/>
        <v>0</v>
      </c>
      <c r="I391" s="64"/>
      <c r="J391" s="64"/>
      <c r="K391" s="47">
        <f t="shared" si="36"/>
        <v>0</v>
      </c>
      <c r="L391" s="48">
        <f t="shared" si="37"/>
        <v>0</v>
      </c>
      <c r="M391" s="46">
        <f t="shared" si="38"/>
        <v>0</v>
      </c>
      <c r="N391" s="46">
        <f t="shared" si="39"/>
        <v>0</v>
      </c>
      <c r="O391" s="46">
        <f t="shared" si="40"/>
        <v>0</v>
      </c>
      <c r="P391" s="47">
        <f t="shared" si="41"/>
        <v>0</v>
      </c>
    </row>
    <row r="392" spans="1:16" ht="23.25" thickBot="1" x14ac:dyDescent="0.25">
      <c r="A392" s="36">
        <f>IF(COUNTBLANK(B392)=1," ",COUNTA(B$15:B392))</f>
        <v>341</v>
      </c>
      <c r="B392" s="37" t="s">
        <v>66</v>
      </c>
      <c r="C392" s="45" t="s">
        <v>491</v>
      </c>
      <c r="D392" s="23" t="s">
        <v>192</v>
      </c>
      <c r="E392" s="66">
        <v>8</v>
      </c>
      <c r="F392" s="67"/>
      <c r="G392" s="64"/>
      <c r="H392" s="46">
        <f t="shared" si="35"/>
        <v>0</v>
      </c>
      <c r="I392" s="64"/>
      <c r="J392" s="64"/>
      <c r="K392" s="47">
        <f t="shared" si="36"/>
        <v>0</v>
      </c>
      <c r="L392" s="48">
        <f t="shared" si="37"/>
        <v>0</v>
      </c>
      <c r="M392" s="46">
        <f t="shared" si="38"/>
        <v>0</v>
      </c>
      <c r="N392" s="46">
        <f t="shared" si="39"/>
        <v>0</v>
      </c>
      <c r="O392" s="46">
        <f t="shared" si="40"/>
        <v>0</v>
      </c>
      <c r="P392" s="47">
        <f t="shared" si="41"/>
        <v>0</v>
      </c>
    </row>
    <row r="393" spans="1:16" ht="12" thickBot="1" x14ac:dyDescent="0.25">
      <c r="A393" s="325" t="s">
        <v>120</v>
      </c>
      <c r="B393" s="326"/>
      <c r="C393" s="326"/>
      <c r="D393" s="326"/>
      <c r="E393" s="326"/>
      <c r="F393" s="326"/>
      <c r="G393" s="326"/>
      <c r="H393" s="326"/>
      <c r="I393" s="326"/>
      <c r="J393" s="326"/>
      <c r="K393" s="327"/>
      <c r="L393" s="68">
        <f>SUM(L14:L392)</f>
        <v>0</v>
      </c>
      <c r="M393" s="69">
        <f>SUM(M14:M392)</f>
        <v>0</v>
      </c>
      <c r="N393" s="69">
        <f>SUM(N14:N392)</f>
        <v>0</v>
      </c>
      <c r="O393" s="69">
        <f>SUM(O14:O392)</f>
        <v>0</v>
      </c>
      <c r="P393" s="70">
        <f>SUM(P14:P392)</f>
        <v>0</v>
      </c>
    </row>
    <row r="394" spans="1:16" x14ac:dyDescent="0.2">
      <c r="A394" s="15"/>
      <c r="B394" s="15"/>
      <c r="C394" s="15"/>
      <c r="D394" s="15"/>
      <c r="E394" s="15"/>
      <c r="F394" s="15"/>
      <c r="G394" s="15"/>
      <c r="H394" s="15"/>
      <c r="I394" s="15"/>
      <c r="J394" s="15"/>
      <c r="K394" s="15"/>
      <c r="L394" s="15"/>
      <c r="M394" s="15"/>
      <c r="N394" s="15"/>
      <c r="O394" s="15"/>
      <c r="P394" s="15"/>
    </row>
    <row r="395" spans="1:16" x14ac:dyDescent="0.2">
      <c r="A395" s="15"/>
      <c r="B395" s="15"/>
      <c r="C395" s="15"/>
      <c r="D395" s="15"/>
      <c r="E395" s="15"/>
      <c r="F395" s="15"/>
      <c r="G395" s="15"/>
      <c r="H395" s="15"/>
      <c r="I395" s="15"/>
      <c r="J395" s="15"/>
      <c r="K395" s="15"/>
      <c r="L395" s="15"/>
      <c r="M395" s="15"/>
      <c r="N395" s="15"/>
      <c r="O395" s="15"/>
      <c r="P395" s="15"/>
    </row>
    <row r="396" spans="1:16" x14ac:dyDescent="0.2">
      <c r="A396" s="1" t="s">
        <v>14</v>
      </c>
      <c r="B396" s="15"/>
      <c r="C396" s="328">
        <f>'Kops a'!C38:H38</f>
        <v>0</v>
      </c>
      <c r="D396" s="328"/>
      <c r="E396" s="328"/>
      <c r="F396" s="328"/>
      <c r="G396" s="328"/>
      <c r="H396" s="328"/>
      <c r="I396" s="15"/>
      <c r="J396" s="15"/>
      <c r="K396" s="15"/>
      <c r="L396" s="15"/>
      <c r="M396" s="15"/>
      <c r="N396" s="15"/>
      <c r="O396" s="15"/>
      <c r="P396" s="15"/>
    </row>
    <row r="397" spans="1:16" x14ac:dyDescent="0.2">
      <c r="A397" s="15"/>
      <c r="B397" s="15"/>
      <c r="C397" s="238" t="s">
        <v>15</v>
      </c>
      <c r="D397" s="238"/>
      <c r="E397" s="238"/>
      <c r="F397" s="238"/>
      <c r="G397" s="238"/>
      <c r="H397" s="238"/>
      <c r="I397" s="15"/>
      <c r="J397" s="15"/>
      <c r="K397" s="15"/>
      <c r="L397" s="15"/>
      <c r="M397" s="15"/>
      <c r="N397" s="15"/>
      <c r="O397" s="15"/>
      <c r="P397" s="15"/>
    </row>
    <row r="398" spans="1:16" x14ac:dyDescent="0.2">
      <c r="A398" s="15"/>
      <c r="B398" s="15"/>
      <c r="C398" s="15"/>
      <c r="D398" s="15"/>
      <c r="E398" s="15"/>
      <c r="F398" s="15"/>
      <c r="G398" s="15"/>
      <c r="H398" s="15"/>
      <c r="I398" s="15"/>
      <c r="J398" s="15"/>
      <c r="K398" s="15"/>
      <c r="L398" s="15"/>
      <c r="M398" s="15"/>
      <c r="N398" s="15"/>
      <c r="O398" s="15"/>
      <c r="P398" s="15"/>
    </row>
    <row r="399" spans="1:16" x14ac:dyDescent="0.2">
      <c r="A399" s="83" t="str">
        <f>'Kops a'!A41</f>
        <v>Tāme sastādīta 20__. gada __. _________</v>
      </c>
      <c r="B399" s="84"/>
      <c r="C399" s="84"/>
      <c r="D399" s="84"/>
      <c r="E399" s="15"/>
      <c r="F399" s="15"/>
      <c r="G399" s="15"/>
      <c r="H399" s="15"/>
      <c r="I399" s="15"/>
      <c r="J399" s="15"/>
      <c r="K399" s="15"/>
      <c r="L399" s="15"/>
      <c r="M399" s="15"/>
      <c r="N399" s="15"/>
      <c r="O399" s="15"/>
      <c r="P399" s="15"/>
    </row>
    <row r="400" spans="1:16" x14ac:dyDescent="0.2">
      <c r="A400" s="15"/>
      <c r="B400" s="15"/>
      <c r="C400" s="15"/>
      <c r="D400" s="15"/>
      <c r="E400" s="15"/>
      <c r="F400" s="15"/>
      <c r="G400" s="15"/>
      <c r="H400" s="15"/>
      <c r="I400" s="15"/>
      <c r="J400" s="15"/>
      <c r="K400" s="15"/>
      <c r="L400" s="15"/>
      <c r="M400" s="15"/>
      <c r="N400" s="15"/>
      <c r="O400" s="15"/>
      <c r="P400" s="15"/>
    </row>
    <row r="401" spans="1:16" x14ac:dyDescent="0.2">
      <c r="A401" s="15"/>
      <c r="B401" s="15"/>
      <c r="C401" s="15"/>
      <c r="D401" s="15"/>
      <c r="E401" s="15"/>
      <c r="F401" s="15"/>
      <c r="G401" s="15"/>
      <c r="H401" s="15"/>
      <c r="I401" s="15"/>
      <c r="J401" s="15"/>
      <c r="K401" s="15"/>
      <c r="L401" s="15"/>
      <c r="M401" s="15"/>
      <c r="N401" s="15"/>
      <c r="O401" s="15"/>
      <c r="P401" s="15"/>
    </row>
    <row r="402" spans="1:16" x14ac:dyDescent="0.2">
      <c r="A402" s="1" t="s">
        <v>38</v>
      </c>
      <c r="B402" s="15"/>
      <c r="C402" s="328">
        <f>'Kops a'!C44:H44</f>
        <v>0</v>
      </c>
      <c r="D402" s="328"/>
      <c r="E402" s="328"/>
      <c r="F402" s="328"/>
      <c r="G402" s="328"/>
      <c r="H402" s="328"/>
      <c r="I402" s="15"/>
      <c r="J402" s="15"/>
      <c r="K402" s="15"/>
      <c r="L402" s="15"/>
      <c r="M402" s="15"/>
      <c r="N402" s="15"/>
      <c r="O402" s="15"/>
      <c r="P402" s="15"/>
    </row>
    <row r="403" spans="1:16" x14ac:dyDescent="0.2">
      <c r="A403" s="15"/>
      <c r="B403" s="15"/>
      <c r="C403" s="238" t="s">
        <v>15</v>
      </c>
      <c r="D403" s="238"/>
      <c r="E403" s="238"/>
      <c r="F403" s="238"/>
      <c r="G403" s="238"/>
      <c r="H403" s="238"/>
      <c r="I403" s="15"/>
      <c r="J403" s="15"/>
      <c r="K403" s="15"/>
      <c r="L403" s="15"/>
      <c r="M403" s="15"/>
      <c r="N403" s="15"/>
      <c r="O403" s="15"/>
      <c r="P403" s="15"/>
    </row>
    <row r="404" spans="1:16" x14ac:dyDescent="0.2">
      <c r="A404" s="15"/>
      <c r="B404" s="15"/>
      <c r="C404" s="15"/>
      <c r="D404" s="15"/>
      <c r="E404" s="15"/>
      <c r="F404" s="15"/>
      <c r="G404" s="15"/>
      <c r="H404" s="15"/>
      <c r="I404" s="15"/>
      <c r="J404" s="15"/>
      <c r="K404" s="15"/>
      <c r="L404" s="15"/>
      <c r="M404" s="15"/>
      <c r="N404" s="15"/>
      <c r="O404" s="15"/>
      <c r="P404" s="15"/>
    </row>
    <row r="405" spans="1:16" x14ac:dyDescent="0.2">
      <c r="A405" s="83" t="s">
        <v>55</v>
      </c>
      <c r="B405" s="84"/>
      <c r="C405" s="87">
        <f>'Kops a'!C47</f>
        <v>0</v>
      </c>
      <c r="D405" s="49"/>
      <c r="E405" s="15"/>
      <c r="F405" s="15"/>
      <c r="G405" s="15"/>
      <c r="H405" s="15"/>
      <c r="I405" s="15"/>
      <c r="J405" s="15"/>
      <c r="K405" s="15"/>
      <c r="L405" s="15"/>
      <c r="M405" s="15"/>
      <c r="N405" s="15"/>
      <c r="O405" s="15"/>
      <c r="P405" s="15"/>
    </row>
    <row r="406" spans="1:16" x14ac:dyDescent="0.2">
      <c r="A406" s="15"/>
      <c r="B406" s="15"/>
      <c r="C406" s="15"/>
      <c r="D406" s="15"/>
      <c r="E406" s="15"/>
      <c r="F406" s="15"/>
      <c r="G406" s="15"/>
      <c r="H406" s="15"/>
      <c r="I406" s="15"/>
      <c r="J406" s="15"/>
      <c r="K406" s="15"/>
      <c r="L406" s="15"/>
      <c r="M406" s="15"/>
      <c r="N406" s="15"/>
      <c r="O406" s="15"/>
      <c r="P406" s="15"/>
    </row>
    <row r="407" spans="1:16" ht="13.5" x14ac:dyDescent="0.2">
      <c r="B407" s="91" t="s">
        <v>709</v>
      </c>
    </row>
    <row r="408" spans="1:16" x14ac:dyDescent="0.2">
      <c r="B408" s="233" t="s">
        <v>710</v>
      </c>
    </row>
    <row r="409" spans="1:16" x14ac:dyDescent="0.2">
      <c r="B409" s="233" t="s">
        <v>711</v>
      </c>
    </row>
  </sheetData>
  <mergeCells count="22">
    <mergeCell ref="C403:H403"/>
    <mergeCell ref="A393:K393"/>
    <mergeCell ref="C396:H396"/>
    <mergeCell ref="C397:H397"/>
    <mergeCell ref="C402:H402"/>
    <mergeCell ref="C2:I2"/>
    <mergeCell ref="C3:I3"/>
    <mergeCell ref="D5:L5"/>
    <mergeCell ref="D6:L6"/>
    <mergeCell ref="D7:L7"/>
    <mergeCell ref="N9:O9"/>
    <mergeCell ref="L12:P12"/>
    <mergeCell ref="C4:I4"/>
    <mergeCell ref="F12:K12"/>
    <mergeCell ref="A9:F9"/>
    <mergeCell ref="J9:M9"/>
    <mergeCell ref="D8:L8"/>
    <mergeCell ref="A12:A13"/>
    <mergeCell ref="B12:B13"/>
    <mergeCell ref="C12:C13"/>
    <mergeCell ref="D12:D13"/>
    <mergeCell ref="E12:E13"/>
  </mergeCells>
  <conditionalFormatting sqref="I15:J392 A15:G392">
    <cfRule type="cellIs" dxfId="109" priority="27" operator="equal">
      <formula>0</formula>
    </cfRule>
  </conditionalFormatting>
  <conditionalFormatting sqref="N9:O9 H14:H392 K14:P392">
    <cfRule type="cellIs" dxfId="108" priority="26" operator="equal">
      <formula>0</formula>
    </cfRule>
  </conditionalFormatting>
  <conditionalFormatting sqref="A9:F9">
    <cfRule type="containsText" dxfId="107"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06" priority="23" operator="equal">
      <formula>0</formula>
    </cfRule>
  </conditionalFormatting>
  <conditionalFormatting sqref="O10">
    <cfRule type="cellIs" dxfId="105" priority="22" operator="equal">
      <formula>"20__. gada __. _________"</formula>
    </cfRule>
  </conditionalFormatting>
  <conditionalFormatting sqref="A393:K393">
    <cfRule type="containsText" dxfId="104" priority="21" operator="containsText" text="Tiešās izmaksas kopā, t. sk. darba devēja sociālais nodoklis __.__% ">
      <formula>NOT(ISERROR(SEARCH("Tiešās izmaksas kopā, t. sk. darba devēja sociālais nodoklis __.__% ",A393)))</formula>
    </cfRule>
  </conditionalFormatting>
  <conditionalFormatting sqref="L393:P393">
    <cfRule type="cellIs" dxfId="103" priority="16" operator="equal">
      <formula>0</formula>
    </cfRule>
  </conditionalFormatting>
  <conditionalFormatting sqref="C4:I4">
    <cfRule type="cellIs" dxfId="102" priority="15" operator="equal">
      <formula>0</formula>
    </cfRule>
  </conditionalFormatting>
  <conditionalFormatting sqref="D5:L8">
    <cfRule type="cellIs" dxfId="101" priority="11" operator="equal">
      <formula>0</formula>
    </cfRule>
  </conditionalFormatting>
  <conditionalFormatting sqref="A14:B14 D14:G14">
    <cfRule type="cellIs" dxfId="100" priority="10" operator="equal">
      <formula>0</formula>
    </cfRule>
  </conditionalFormatting>
  <conditionalFormatting sqref="C14">
    <cfRule type="cellIs" dxfId="99" priority="9" operator="equal">
      <formula>0</formula>
    </cfRule>
  </conditionalFormatting>
  <conditionalFormatting sqref="I14:J14">
    <cfRule type="cellIs" dxfId="98" priority="8" operator="equal">
      <formula>0</formula>
    </cfRule>
  </conditionalFormatting>
  <conditionalFormatting sqref="P10">
    <cfRule type="cellIs" dxfId="97" priority="7" operator="equal">
      <formula>"20__. gada __. _________"</formula>
    </cfRule>
  </conditionalFormatting>
  <conditionalFormatting sqref="C402:H402">
    <cfRule type="cellIs" dxfId="96" priority="4" operator="equal">
      <formula>0</formula>
    </cfRule>
  </conditionalFormatting>
  <conditionalFormatting sqref="C396:H396">
    <cfRule type="cellIs" dxfId="95" priority="3" operator="equal">
      <formula>0</formula>
    </cfRule>
  </conditionalFormatting>
  <conditionalFormatting sqref="C402:H402 C405 C396:H396">
    <cfRule type="cellIs" dxfId="94" priority="2" operator="equal">
      <formula>0</formula>
    </cfRule>
  </conditionalFormatting>
  <conditionalFormatting sqref="D1">
    <cfRule type="cellIs" dxfId="93" priority="1" operator="equal">
      <formula>0</formula>
    </cfRule>
  </conditionalFormatting>
  <pageMargins left="0.7" right="0.7" top="0.75" bottom="0.75" header="0.3" footer="0.3"/>
  <pageSetup paperSize="9" scale="93" fitToHeight="0" orientation="landscape" r:id="rId1"/>
  <headerFooter>
    <oddFooter>&amp;R&amp;P</oddFooter>
  </headerFooter>
  <rowBreaks count="2" manualBreakCount="2">
    <brk id="127" max="15" man="1"/>
    <brk id="154" max="16383" man="1"/>
  </rowBreaks>
  <extLst>
    <ext xmlns:x14="http://schemas.microsoft.com/office/spreadsheetml/2009/9/main" uri="{78C0D931-6437-407d-A8EE-F0AAD7539E65}">
      <x14:conditionalFormattings>
        <x14:conditionalFormatting xmlns:xm="http://schemas.microsoft.com/office/excel/2006/main">
          <x14:cfRule type="containsText" priority="6" operator="containsText" id="{9C848299-F747-4D4C-BE47-58A1BBDB8A5B}">
            <xm:f>NOT(ISERROR(SEARCH("Tāme sastādīta ____. gada ___. ______________",A399)))</xm:f>
            <xm:f>"Tāme sastādīta ____. gada ___. ______________"</xm:f>
            <x14:dxf>
              <font>
                <color auto="1"/>
              </font>
              <fill>
                <patternFill>
                  <bgColor rgb="FFC6EFCE"/>
                </patternFill>
              </fill>
            </x14:dxf>
          </x14:cfRule>
          <xm:sqref>A399</xm:sqref>
        </x14:conditionalFormatting>
        <x14:conditionalFormatting xmlns:xm="http://schemas.microsoft.com/office/excel/2006/main">
          <x14:cfRule type="containsText" priority="5" operator="containsText" id="{1A9581D5-9790-4D5D-94E5-4E7B8C258AD0}">
            <xm:f>NOT(ISERROR(SEARCH("Sertifikāta Nr. _________________________________",A405)))</xm:f>
            <xm:f>"Sertifikāta Nr. _________________________________"</xm:f>
            <x14:dxf>
              <font>
                <color auto="1"/>
              </font>
              <fill>
                <patternFill>
                  <bgColor rgb="FFC6EFCE"/>
                </patternFill>
              </fill>
            </x14:dxf>
          </x14:cfRule>
          <xm:sqref>A405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59999389629810485"/>
    <pageSetUpPr fitToPage="1"/>
  </sheetPr>
  <dimension ref="A1:P88"/>
  <sheetViews>
    <sheetView view="pageBreakPreview" topLeftCell="A49" zoomScale="130" zoomScaleNormal="100" zoomScaleSheetLayoutView="130" workbookViewId="0">
      <selection activeCell="C67" sqref="C67"/>
    </sheetView>
  </sheetViews>
  <sheetFormatPr defaultColWidth="9.140625" defaultRowHeight="11.25" x14ac:dyDescent="0.2"/>
  <cols>
    <col min="1" max="1" width="4.5703125" style="135" customWidth="1"/>
    <col min="2" max="2" width="10.42578125" style="135" customWidth="1"/>
    <col min="3" max="3" width="57.28515625" style="135" customWidth="1"/>
    <col min="4" max="4" width="5.85546875" style="135" customWidth="1"/>
    <col min="5" max="5" width="8.7109375" style="135" customWidth="1"/>
    <col min="6" max="6" width="5.42578125" style="135" customWidth="1"/>
    <col min="7" max="7" width="4.85546875" style="135" customWidth="1"/>
    <col min="8" max="10" width="6.7109375" style="135" customWidth="1"/>
    <col min="11" max="11" width="7" style="135" customWidth="1"/>
    <col min="12" max="15" width="7.7109375" style="135" customWidth="1"/>
    <col min="16" max="16" width="9" style="135" customWidth="1"/>
    <col min="17" max="16384" width="9.140625" style="135"/>
  </cols>
  <sheetData>
    <row r="1" spans="1:16" x14ac:dyDescent="0.2">
      <c r="A1" s="131"/>
      <c r="B1" s="131"/>
      <c r="C1" s="133" t="s">
        <v>39</v>
      </c>
      <c r="D1" s="134">
        <f>'Kops a'!A24</f>
        <v>10</v>
      </c>
      <c r="E1" s="131"/>
      <c r="F1" s="131"/>
      <c r="G1" s="131"/>
      <c r="H1" s="131"/>
      <c r="I1" s="131"/>
      <c r="J1" s="131"/>
      <c r="N1" s="136"/>
      <c r="O1" s="133"/>
      <c r="P1" s="137"/>
    </row>
    <row r="2" spans="1:16" x14ac:dyDescent="0.2">
      <c r="A2" s="138"/>
      <c r="B2" s="138"/>
      <c r="C2" s="284" t="s">
        <v>528</v>
      </c>
      <c r="D2" s="284"/>
      <c r="E2" s="284"/>
      <c r="F2" s="284"/>
      <c r="G2" s="284"/>
      <c r="H2" s="284"/>
      <c r="I2" s="284"/>
      <c r="J2" s="138"/>
    </row>
    <row r="3" spans="1:16" x14ac:dyDescent="0.2">
      <c r="A3" s="139"/>
      <c r="B3" s="139"/>
      <c r="C3" s="285" t="s">
        <v>18</v>
      </c>
      <c r="D3" s="285"/>
      <c r="E3" s="285"/>
      <c r="F3" s="285"/>
      <c r="G3" s="285"/>
      <c r="H3" s="285"/>
      <c r="I3" s="285"/>
      <c r="J3" s="139"/>
    </row>
    <row r="4" spans="1:16" x14ac:dyDescent="0.2">
      <c r="A4" s="139"/>
      <c r="B4" s="139"/>
      <c r="C4" s="286" t="s">
        <v>53</v>
      </c>
      <c r="D4" s="286"/>
      <c r="E4" s="286"/>
      <c r="F4" s="286"/>
      <c r="G4" s="286"/>
      <c r="H4" s="286"/>
      <c r="I4" s="286"/>
      <c r="J4" s="139"/>
    </row>
    <row r="5" spans="1:16" x14ac:dyDescent="0.2">
      <c r="A5" s="131"/>
      <c r="B5" s="131"/>
      <c r="C5" s="133" t="s">
        <v>5</v>
      </c>
      <c r="D5" s="300" t="str">
        <f>'Kops a'!D6</f>
        <v>Daudzdzīvokļu dzīvojamā ēka</v>
      </c>
      <c r="E5" s="300"/>
      <c r="F5" s="300"/>
      <c r="G5" s="300"/>
      <c r="H5" s="300"/>
      <c r="I5" s="300"/>
      <c r="J5" s="300"/>
      <c r="K5" s="300"/>
      <c r="L5" s="300"/>
      <c r="M5" s="140"/>
      <c r="N5" s="140"/>
      <c r="O5" s="140"/>
      <c r="P5" s="140"/>
    </row>
    <row r="6" spans="1:16" x14ac:dyDescent="0.2">
      <c r="A6" s="131"/>
      <c r="B6" s="131"/>
      <c r="C6" s="133" t="s">
        <v>6</v>
      </c>
      <c r="D6" s="300" t="str">
        <f>'Kops a'!D7</f>
        <v>Daudzdzīvokļu dzīvojamās ēkas energoefektivitātes paaugstināšanas pasākumi</v>
      </c>
      <c r="E6" s="300"/>
      <c r="F6" s="300"/>
      <c r="G6" s="300"/>
      <c r="H6" s="300"/>
      <c r="I6" s="300"/>
      <c r="J6" s="300"/>
      <c r="K6" s="300"/>
      <c r="L6" s="300"/>
      <c r="M6" s="140"/>
      <c r="N6" s="140"/>
      <c r="O6" s="140"/>
      <c r="P6" s="140"/>
    </row>
    <row r="7" spans="1:16" x14ac:dyDescent="0.2">
      <c r="A7" s="131"/>
      <c r="B7" s="131"/>
      <c r="C7" s="133" t="s">
        <v>7</v>
      </c>
      <c r="D7" s="300" t="str">
        <f>'Kops a'!D8</f>
        <v>Krūmu iela 38, Liepāja</v>
      </c>
      <c r="E7" s="300"/>
      <c r="F7" s="300"/>
      <c r="G7" s="300"/>
      <c r="H7" s="300"/>
      <c r="I7" s="300"/>
      <c r="J7" s="300"/>
      <c r="K7" s="300"/>
      <c r="L7" s="300"/>
      <c r="M7" s="140"/>
      <c r="N7" s="140"/>
      <c r="O7" s="140"/>
      <c r="P7" s="140"/>
    </row>
    <row r="8" spans="1:16" x14ac:dyDescent="0.2">
      <c r="A8" s="131"/>
      <c r="B8" s="131"/>
      <c r="C8" s="141" t="s">
        <v>21</v>
      </c>
      <c r="D8" s="300" t="str">
        <f>'Kops a'!D9</f>
        <v>EA-29-17/WOOS</v>
      </c>
      <c r="E8" s="300"/>
      <c r="F8" s="300"/>
      <c r="G8" s="300"/>
      <c r="H8" s="300"/>
      <c r="I8" s="300"/>
      <c r="J8" s="300"/>
      <c r="K8" s="300"/>
      <c r="L8" s="300"/>
      <c r="M8" s="140"/>
      <c r="N8" s="140"/>
      <c r="O8" s="140"/>
      <c r="P8" s="140"/>
    </row>
    <row r="9" spans="1:16" x14ac:dyDescent="0.2">
      <c r="A9" s="287" t="s">
        <v>529</v>
      </c>
      <c r="B9" s="287"/>
      <c r="C9" s="287"/>
      <c r="D9" s="287"/>
      <c r="E9" s="287"/>
      <c r="F9" s="287"/>
      <c r="G9" s="142"/>
      <c r="H9" s="142"/>
      <c r="I9" s="142"/>
      <c r="J9" s="291" t="s">
        <v>40</v>
      </c>
      <c r="K9" s="291"/>
      <c r="L9" s="291"/>
      <c r="M9" s="291"/>
      <c r="N9" s="299">
        <f>P72</f>
        <v>0</v>
      </c>
      <c r="O9" s="299"/>
      <c r="P9" s="142"/>
    </row>
    <row r="10" spans="1:16" x14ac:dyDescent="0.2">
      <c r="A10" s="143"/>
      <c r="B10" s="181"/>
      <c r="C10" s="141"/>
      <c r="D10" s="131"/>
      <c r="E10" s="131"/>
      <c r="F10" s="131"/>
      <c r="G10" s="131"/>
      <c r="H10" s="131"/>
      <c r="I10" s="131"/>
      <c r="J10" s="131"/>
      <c r="K10" s="131"/>
      <c r="L10" s="138"/>
      <c r="M10" s="138"/>
      <c r="O10" s="182"/>
      <c r="P10" s="145" t="str">
        <f>A78</f>
        <v>Tāme sastādīta 20__. gada __. _________</v>
      </c>
    </row>
    <row r="11" spans="1:16" ht="12" thickBot="1" x14ac:dyDescent="0.25">
      <c r="A11" s="143"/>
      <c r="B11" s="181"/>
      <c r="C11" s="141"/>
      <c r="D11" s="131"/>
      <c r="E11" s="131"/>
      <c r="F11" s="131"/>
      <c r="G11" s="131"/>
      <c r="H11" s="131"/>
      <c r="I11" s="131"/>
      <c r="J11" s="131"/>
      <c r="K11" s="131"/>
      <c r="L11" s="146"/>
      <c r="M11" s="146"/>
      <c r="N11" s="147"/>
      <c r="O11" s="136"/>
      <c r="P11" s="131"/>
    </row>
    <row r="12" spans="1:16" x14ac:dyDescent="0.2">
      <c r="A12" s="292" t="s">
        <v>24</v>
      </c>
      <c r="B12" s="294" t="s">
        <v>41</v>
      </c>
      <c r="C12" s="289" t="s">
        <v>42</v>
      </c>
      <c r="D12" s="297" t="s">
        <v>43</v>
      </c>
      <c r="E12" s="301" t="s">
        <v>44</v>
      </c>
      <c r="F12" s="288" t="s">
        <v>45</v>
      </c>
      <c r="G12" s="289"/>
      <c r="H12" s="289"/>
      <c r="I12" s="289"/>
      <c r="J12" s="289"/>
      <c r="K12" s="290"/>
      <c r="L12" s="288" t="s">
        <v>46</v>
      </c>
      <c r="M12" s="289"/>
      <c r="N12" s="289"/>
      <c r="O12" s="289"/>
      <c r="P12" s="290"/>
    </row>
    <row r="13" spans="1:16" ht="89.25" customHeight="1" thickBot="1" x14ac:dyDescent="0.25">
      <c r="A13" s="293"/>
      <c r="B13" s="295"/>
      <c r="C13" s="296"/>
      <c r="D13" s="298"/>
      <c r="E13" s="302"/>
      <c r="F13" s="148" t="s">
        <v>47</v>
      </c>
      <c r="G13" s="149" t="s">
        <v>48</v>
      </c>
      <c r="H13" s="149" t="s">
        <v>49</v>
      </c>
      <c r="I13" s="149" t="s">
        <v>50</v>
      </c>
      <c r="J13" s="149" t="s">
        <v>51</v>
      </c>
      <c r="K13" s="150" t="s">
        <v>52</v>
      </c>
      <c r="L13" s="224" t="s">
        <v>47</v>
      </c>
      <c r="M13" s="225" t="s">
        <v>49</v>
      </c>
      <c r="N13" s="225" t="s">
        <v>50</v>
      </c>
      <c r="O13" s="225" t="s">
        <v>51</v>
      </c>
      <c r="P13" s="226" t="s">
        <v>52</v>
      </c>
    </row>
    <row r="14" spans="1:16" ht="12" x14ac:dyDescent="0.2">
      <c r="A14" s="151" t="s">
        <v>69</v>
      </c>
      <c r="B14" s="152"/>
      <c r="C14" s="109" t="s">
        <v>530</v>
      </c>
      <c r="D14" s="110"/>
      <c r="E14" s="110"/>
      <c r="F14" s="156"/>
      <c r="G14" s="157"/>
      <c r="H14" s="157">
        <f>ROUND(F14*G14,2)</f>
        <v>0</v>
      </c>
      <c r="I14" s="157"/>
      <c r="J14" s="157"/>
      <c r="K14" s="222">
        <f>SUM(H14:J14)</f>
        <v>0</v>
      </c>
      <c r="L14" s="178">
        <f>ROUND(E14*F14,2)</f>
        <v>0</v>
      </c>
      <c r="M14" s="179">
        <f>ROUND(H14*E14,2)</f>
        <v>0</v>
      </c>
      <c r="N14" s="179">
        <f>ROUND(I14*E14,2)</f>
        <v>0</v>
      </c>
      <c r="O14" s="179">
        <f>ROUND(J14*E14,2)</f>
        <v>0</v>
      </c>
      <c r="P14" s="180">
        <f>SUM(M14:O14)</f>
        <v>0</v>
      </c>
    </row>
    <row r="15" spans="1:16" ht="33.75" x14ac:dyDescent="0.2">
      <c r="A15" s="184">
        <f>IF(COUNTBLANK(B15)=1," ",COUNTA($B$15:B15))</f>
        <v>1</v>
      </c>
      <c r="B15" s="195" t="s">
        <v>556</v>
      </c>
      <c r="C15" s="99" t="s">
        <v>799</v>
      </c>
      <c r="D15" s="111" t="s">
        <v>68</v>
      </c>
      <c r="E15" s="93">
        <v>1205</v>
      </c>
      <c r="F15" s="156"/>
      <c r="G15" s="157"/>
      <c r="H15" s="162">
        <f t="shared" ref="H15:H71" si="0">ROUND(F15*G15,2)</f>
        <v>0</v>
      </c>
      <c r="I15" s="157"/>
      <c r="J15" s="157"/>
      <c r="K15" s="223">
        <f t="shared" ref="K15:K71" si="1">SUM(H15:J15)</f>
        <v>0</v>
      </c>
      <c r="L15" s="164">
        <f t="shared" ref="L15:L71" si="2">ROUND(E15*F15,2)</f>
        <v>0</v>
      </c>
      <c r="M15" s="162">
        <f t="shared" ref="M15:M71" si="3">ROUND(H15*E15,2)</f>
        <v>0</v>
      </c>
      <c r="N15" s="162">
        <f t="shared" ref="N15:N71" si="4">ROUND(I15*E15,2)</f>
        <v>0</v>
      </c>
      <c r="O15" s="162">
        <f t="shared" ref="O15:O71" si="5">ROUND(J15*E15,2)</f>
        <v>0</v>
      </c>
      <c r="P15" s="163">
        <f t="shared" ref="P15:P71" si="6">SUM(M15:O15)</f>
        <v>0</v>
      </c>
    </row>
    <row r="16" spans="1:16" ht="22.5" x14ac:dyDescent="0.2">
      <c r="A16" s="184">
        <f>IF(COUNTBLANK(B16)=1," ",COUNTA($B$15:B16))</f>
        <v>2</v>
      </c>
      <c r="B16" s="196" t="s">
        <v>557</v>
      </c>
      <c r="C16" s="100" t="s">
        <v>532</v>
      </c>
      <c r="D16" s="94" t="s">
        <v>526</v>
      </c>
      <c r="E16" s="94">
        <v>141</v>
      </c>
      <c r="F16" s="156"/>
      <c r="G16" s="157"/>
      <c r="H16" s="162">
        <f t="shared" si="0"/>
        <v>0</v>
      </c>
      <c r="I16" s="157"/>
      <c r="J16" s="157"/>
      <c r="K16" s="223">
        <f t="shared" si="1"/>
        <v>0</v>
      </c>
      <c r="L16" s="164">
        <f t="shared" si="2"/>
        <v>0</v>
      </c>
      <c r="M16" s="162">
        <f t="shared" si="3"/>
        <v>0</v>
      </c>
      <c r="N16" s="162">
        <f t="shared" si="4"/>
        <v>0</v>
      </c>
      <c r="O16" s="162">
        <f t="shared" si="5"/>
        <v>0</v>
      </c>
      <c r="P16" s="163">
        <f t="shared" si="6"/>
        <v>0</v>
      </c>
    </row>
    <row r="17" spans="1:16" x14ac:dyDescent="0.2">
      <c r="A17" s="184">
        <f>IF(COUNTBLANK(B17)=1," ",COUNTA($B$15:B17))</f>
        <v>3</v>
      </c>
      <c r="B17" s="197" t="s">
        <v>558</v>
      </c>
      <c r="C17" s="329" t="s">
        <v>533</v>
      </c>
      <c r="D17" s="94" t="s">
        <v>68</v>
      </c>
      <c r="E17" s="94">
        <v>38</v>
      </c>
      <c r="F17" s="156"/>
      <c r="G17" s="157"/>
      <c r="H17" s="162">
        <f t="shared" si="0"/>
        <v>0</v>
      </c>
      <c r="I17" s="157"/>
      <c r="J17" s="157"/>
      <c r="K17" s="223">
        <f t="shared" si="1"/>
        <v>0</v>
      </c>
      <c r="L17" s="164">
        <f t="shared" si="2"/>
        <v>0</v>
      </c>
      <c r="M17" s="162">
        <f t="shared" si="3"/>
        <v>0</v>
      </c>
      <c r="N17" s="162">
        <f t="shared" si="4"/>
        <v>0</v>
      </c>
      <c r="O17" s="162">
        <f t="shared" si="5"/>
        <v>0</v>
      </c>
      <c r="P17" s="163">
        <f t="shared" si="6"/>
        <v>0</v>
      </c>
    </row>
    <row r="18" spans="1:16" x14ac:dyDescent="0.2">
      <c r="A18" s="184">
        <f>IF(COUNTBLANK(B18)=1," ",COUNTA($B$15:B18))</f>
        <v>4</v>
      </c>
      <c r="B18" s="197" t="s">
        <v>559</v>
      </c>
      <c r="C18" s="330"/>
      <c r="D18" s="94" t="s">
        <v>68</v>
      </c>
      <c r="E18" s="94">
        <v>82</v>
      </c>
      <c r="F18" s="156"/>
      <c r="G18" s="157"/>
      <c r="H18" s="162">
        <f t="shared" si="0"/>
        <v>0</v>
      </c>
      <c r="I18" s="157"/>
      <c r="J18" s="157"/>
      <c r="K18" s="223">
        <f t="shared" si="1"/>
        <v>0</v>
      </c>
      <c r="L18" s="164">
        <f t="shared" si="2"/>
        <v>0</v>
      </c>
      <c r="M18" s="162">
        <f t="shared" si="3"/>
        <v>0</v>
      </c>
      <c r="N18" s="162">
        <f t="shared" si="4"/>
        <v>0</v>
      </c>
      <c r="O18" s="162">
        <f t="shared" si="5"/>
        <v>0</v>
      </c>
      <c r="P18" s="163">
        <f t="shared" si="6"/>
        <v>0</v>
      </c>
    </row>
    <row r="19" spans="1:16" x14ac:dyDescent="0.2">
      <c r="A19" s="184">
        <f>IF(COUNTBLANK(B19)=1," ",COUNTA($B$15:B19))</f>
        <v>5</v>
      </c>
      <c r="B19" s="197" t="s">
        <v>560</v>
      </c>
      <c r="C19" s="330"/>
      <c r="D19" s="94" t="s">
        <v>68</v>
      </c>
      <c r="E19" s="94">
        <v>315</v>
      </c>
      <c r="F19" s="156"/>
      <c r="G19" s="157"/>
      <c r="H19" s="162">
        <f t="shared" si="0"/>
        <v>0</v>
      </c>
      <c r="I19" s="157"/>
      <c r="J19" s="157"/>
      <c r="K19" s="223">
        <f t="shared" si="1"/>
        <v>0</v>
      </c>
      <c r="L19" s="164">
        <f t="shared" si="2"/>
        <v>0</v>
      </c>
      <c r="M19" s="162">
        <f t="shared" si="3"/>
        <v>0</v>
      </c>
      <c r="N19" s="162">
        <f t="shared" si="4"/>
        <v>0</v>
      </c>
      <c r="O19" s="162">
        <f t="shared" si="5"/>
        <v>0</v>
      </c>
      <c r="P19" s="163">
        <f t="shared" si="6"/>
        <v>0</v>
      </c>
    </row>
    <row r="20" spans="1:16" x14ac:dyDescent="0.2">
      <c r="A20" s="184">
        <f>IF(COUNTBLANK(B20)=1," ",COUNTA($B$15:B20))</f>
        <v>6</v>
      </c>
      <c r="B20" s="197" t="s">
        <v>561</v>
      </c>
      <c r="C20" s="330"/>
      <c r="D20" s="94" t="s">
        <v>68</v>
      </c>
      <c r="E20" s="94">
        <v>538</v>
      </c>
      <c r="F20" s="156"/>
      <c r="G20" s="157"/>
      <c r="H20" s="162">
        <f t="shared" si="0"/>
        <v>0</v>
      </c>
      <c r="I20" s="157"/>
      <c r="J20" s="157"/>
      <c r="K20" s="223">
        <f t="shared" si="1"/>
        <v>0</v>
      </c>
      <c r="L20" s="164">
        <f t="shared" si="2"/>
        <v>0</v>
      </c>
      <c r="M20" s="162">
        <f t="shared" si="3"/>
        <v>0</v>
      </c>
      <c r="N20" s="162">
        <f t="shared" si="4"/>
        <v>0</v>
      </c>
      <c r="O20" s="162">
        <f t="shared" si="5"/>
        <v>0</v>
      </c>
      <c r="P20" s="163">
        <f t="shared" si="6"/>
        <v>0</v>
      </c>
    </row>
    <row r="21" spans="1:16" x14ac:dyDescent="0.2">
      <c r="A21" s="184">
        <f>IF(COUNTBLANK(B21)=1," ",COUNTA($B$15:B21))</f>
        <v>7</v>
      </c>
      <c r="B21" s="197" t="s">
        <v>562</v>
      </c>
      <c r="C21" s="330"/>
      <c r="D21" s="94" t="s">
        <v>68</v>
      </c>
      <c r="E21" s="94">
        <v>147</v>
      </c>
      <c r="F21" s="156"/>
      <c r="G21" s="157"/>
      <c r="H21" s="162">
        <f t="shared" si="0"/>
        <v>0</v>
      </c>
      <c r="I21" s="157"/>
      <c r="J21" s="157"/>
      <c r="K21" s="223">
        <f t="shared" si="1"/>
        <v>0</v>
      </c>
      <c r="L21" s="164">
        <f t="shared" si="2"/>
        <v>0</v>
      </c>
      <c r="M21" s="162">
        <f t="shared" si="3"/>
        <v>0</v>
      </c>
      <c r="N21" s="162">
        <f t="shared" si="4"/>
        <v>0</v>
      </c>
      <c r="O21" s="162">
        <f t="shared" si="5"/>
        <v>0</v>
      </c>
      <c r="P21" s="163">
        <f t="shared" si="6"/>
        <v>0</v>
      </c>
    </row>
    <row r="22" spans="1:16" x14ac:dyDescent="0.2">
      <c r="A22" s="184">
        <f>IF(COUNTBLANK(B22)=1," ",COUNTA($B$15:B22))</f>
        <v>8</v>
      </c>
      <c r="B22" s="197" t="s">
        <v>563</v>
      </c>
      <c r="C22" s="331"/>
      <c r="D22" s="94" t="s">
        <v>68</v>
      </c>
      <c r="E22" s="94">
        <v>174</v>
      </c>
      <c r="F22" s="156"/>
      <c r="G22" s="157"/>
      <c r="H22" s="162">
        <f t="shared" si="0"/>
        <v>0</v>
      </c>
      <c r="I22" s="157"/>
      <c r="J22" s="157"/>
      <c r="K22" s="223">
        <f t="shared" si="1"/>
        <v>0</v>
      </c>
      <c r="L22" s="164">
        <f t="shared" si="2"/>
        <v>0</v>
      </c>
      <c r="M22" s="162">
        <f t="shared" si="3"/>
        <v>0</v>
      </c>
      <c r="N22" s="162">
        <f t="shared" si="4"/>
        <v>0</v>
      </c>
      <c r="O22" s="162">
        <f t="shared" si="5"/>
        <v>0</v>
      </c>
      <c r="P22" s="163">
        <f t="shared" si="6"/>
        <v>0</v>
      </c>
    </row>
    <row r="23" spans="1:16" x14ac:dyDescent="0.2">
      <c r="A23" s="184">
        <f>IF(COUNTBLANK(B23)=1," ",COUNTA($B$15:B23))</f>
        <v>9</v>
      </c>
      <c r="B23" s="196" t="s">
        <v>564</v>
      </c>
      <c r="C23" s="329" t="s">
        <v>800</v>
      </c>
      <c r="D23" s="94" t="s">
        <v>68</v>
      </c>
      <c r="E23" s="94">
        <v>38</v>
      </c>
      <c r="F23" s="156"/>
      <c r="G23" s="157"/>
      <c r="H23" s="162">
        <f t="shared" si="0"/>
        <v>0</v>
      </c>
      <c r="I23" s="157"/>
      <c r="J23" s="157"/>
      <c r="K23" s="223">
        <f t="shared" si="1"/>
        <v>0</v>
      </c>
      <c r="L23" s="164">
        <f t="shared" si="2"/>
        <v>0</v>
      </c>
      <c r="M23" s="162">
        <f t="shared" si="3"/>
        <v>0</v>
      </c>
      <c r="N23" s="162">
        <f t="shared" si="4"/>
        <v>0</v>
      </c>
      <c r="O23" s="162">
        <f t="shared" si="5"/>
        <v>0</v>
      </c>
      <c r="P23" s="163">
        <f t="shared" si="6"/>
        <v>0</v>
      </c>
    </row>
    <row r="24" spans="1:16" x14ac:dyDescent="0.2">
      <c r="A24" s="184">
        <f>IF(COUNTBLANK(B24)=1," ",COUNTA($B$15:B24))</f>
        <v>10</v>
      </c>
      <c r="B24" s="196" t="s">
        <v>781</v>
      </c>
      <c r="C24" s="330"/>
      <c r="D24" s="94" t="s">
        <v>68</v>
      </c>
      <c r="E24" s="94">
        <v>82</v>
      </c>
      <c r="F24" s="156"/>
      <c r="G24" s="157"/>
      <c r="H24" s="162">
        <f t="shared" si="0"/>
        <v>0</v>
      </c>
      <c r="I24" s="157"/>
      <c r="J24" s="157"/>
      <c r="K24" s="223">
        <f t="shared" si="1"/>
        <v>0</v>
      </c>
      <c r="L24" s="164">
        <f t="shared" si="2"/>
        <v>0</v>
      </c>
      <c r="M24" s="162">
        <f t="shared" si="3"/>
        <v>0</v>
      </c>
      <c r="N24" s="162">
        <f t="shared" si="4"/>
        <v>0</v>
      </c>
      <c r="O24" s="162">
        <f t="shared" si="5"/>
        <v>0</v>
      </c>
      <c r="P24" s="163">
        <f t="shared" si="6"/>
        <v>0</v>
      </c>
    </row>
    <row r="25" spans="1:16" x14ac:dyDescent="0.2">
      <c r="A25" s="184">
        <f>IF(COUNTBLANK(B25)=1," ",COUNTA($B$15:B25))</f>
        <v>11</v>
      </c>
      <c r="B25" s="196" t="s">
        <v>782</v>
      </c>
      <c r="C25" s="330"/>
      <c r="D25" s="94" t="s">
        <v>68</v>
      </c>
      <c r="E25" s="94">
        <v>315</v>
      </c>
      <c r="F25" s="156"/>
      <c r="G25" s="157"/>
      <c r="H25" s="162">
        <f t="shared" si="0"/>
        <v>0</v>
      </c>
      <c r="I25" s="157"/>
      <c r="J25" s="157"/>
      <c r="K25" s="223">
        <f t="shared" si="1"/>
        <v>0</v>
      </c>
      <c r="L25" s="164">
        <f t="shared" si="2"/>
        <v>0</v>
      </c>
      <c r="M25" s="162">
        <f t="shared" si="3"/>
        <v>0</v>
      </c>
      <c r="N25" s="162">
        <f t="shared" si="4"/>
        <v>0</v>
      </c>
      <c r="O25" s="162">
        <f t="shared" si="5"/>
        <v>0</v>
      </c>
      <c r="P25" s="163">
        <f t="shared" si="6"/>
        <v>0</v>
      </c>
    </row>
    <row r="26" spans="1:16" x14ac:dyDescent="0.2">
      <c r="A26" s="184">
        <f>IF(COUNTBLANK(B26)=1," ",COUNTA($B$15:B26))</f>
        <v>12</v>
      </c>
      <c r="B26" s="196" t="s">
        <v>783</v>
      </c>
      <c r="C26" s="330"/>
      <c r="D26" s="94" t="s">
        <v>68</v>
      </c>
      <c r="E26" s="94">
        <v>538</v>
      </c>
      <c r="F26" s="156"/>
      <c r="G26" s="157"/>
      <c r="H26" s="162">
        <f t="shared" si="0"/>
        <v>0</v>
      </c>
      <c r="I26" s="157"/>
      <c r="J26" s="157"/>
      <c r="K26" s="223">
        <f t="shared" si="1"/>
        <v>0</v>
      </c>
      <c r="L26" s="164">
        <f t="shared" si="2"/>
        <v>0</v>
      </c>
      <c r="M26" s="162">
        <f t="shared" si="3"/>
        <v>0</v>
      </c>
      <c r="N26" s="162">
        <f t="shared" si="4"/>
        <v>0</v>
      </c>
      <c r="O26" s="162">
        <f t="shared" si="5"/>
        <v>0</v>
      </c>
      <c r="P26" s="163">
        <f t="shared" si="6"/>
        <v>0</v>
      </c>
    </row>
    <row r="27" spans="1:16" x14ac:dyDescent="0.2">
      <c r="A27" s="184">
        <f>IF(COUNTBLANK(B27)=1," ",COUNTA($B$15:B27))</f>
        <v>13</v>
      </c>
      <c r="B27" s="196" t="s">
        <v>565</v>
      </c>
      <c r="C27" s="330"/>
      <c r="D27" s="94" t="s">
        <v>68</v>
      </c>
      <c r="E27" s="94">
        <v>147</v>
      </c>
      <c r="F27" s="156"/>
      <c r="G27" s="157"/>
      <c r="H27" s="162">
        <f t="shared" si="0"/>
        <v>0</v>
      </c>
      <c r="I27" s="157"/>
      <c r="J27" s="157"/>
      <c r="K27" s="223">
        <f t="shared" si="1"/>
        <v>0</v>
      </c>
      <c r="L27" s="164">
        <f t="shared" si="2"/>
        <v>0</v>
      </c>
      <c r="M27" s="162">
        <f t="shared" si="3"/>
        <v>0</v>
      </c>
      <c r="N27" s="162">
        <f t="shared" si="4"/>
        <v>0</v>
      </c>
      <c r="O27" s="162">
        <f t="shared" si="5"/>
        <v>0</v>
      </c>
      <c r="P27" s="163">
        <f t="shared" si="6"/>
        <v>0</v>
      </c>
    </row>
    <row r="28" spans="1:16" x14ac:dyDescent="0.2">
      <c r="A28" s="184">
        <f>IF(COUNTBLANK(B28)=1," ",COUNTA($B$15:B28))</f>
        <v>14</v>
      </c>
      <c r="B28" s="196" t="s">
        <v>566</v>
      </c>
      <c r="C28" s="331"/>
      <c r="D28" s="94" t="s">
        <v>68</v>
      </c>
      <c r="E28" s="94">
        <v>174</v>
      </c>
      <c r="F28" s="156"/>
      <c r="G28" s="157"/>
      <c r="H28" s="162">
        <f t="shared" si="0"/>
        <v>0</v>
      </c>
      <c r="I28" s="157"/>
      <c r="J28" s="157"/>
      <c r="K28" s="223">
        <f t="shared" si="1"/>
        <v>0</v>
      </c>
      <c r="L28" s="164">
        <f t="shared" si="2"/>
        <v>0</v>
      </c>
      <c r="M28" s="162">
        <f t="shared" si="3"/>
        <v>0</v>
      </c>
      <c r="N28" s="162">
        <f t="shared" si="4"/>
        <v>0</v>
      </c>
      <c r="O28" s="162">
        <f t="shared" si="5"/>
        <v>0</v>
      </c>
      <c r="P28" s="163">
        <f t="shared" si="6"/>
        <v>0</v>
      </c>
    </row>
    <row r="29" spans="1:16" x14ac:dyDescent="0.2">
      <c r="A29" s="184">
        <f>IF(COUNTBLANK(B29)=1," ",COUNTA($B$15:B29))</f>
        <v>15</v>
      </c>
      <c r="B29" s="197" t="s">
        <v>567</v>
      </c>
      <c r="C29" s="329" t="s">
        <v>534</v>
      </c>
      <c r="D29" s="94" t="s">
        <v>595</v>
      </c>
      <c r="E29" s="94">
        <v>35</v>
      </c>
      <c r="F29" s="156"/>
      <c r="G29" s="157"/>
      <c r="H29" s="162">
        <f t="shared" si="0"/>
        <v>0</v>
      </c>
      <c r="I29" s="157"/>
      <c r="J29" s="157"/>
      <c r="K29" s="223">
        <f t="shared" si="1"/>
        <v>0</v>
      </c>
      <c r="L29" s="164">
        <f t="shared" si="2"/>
        <v>0</v>
      </c>
      <c r="M29" s="162">
        <f t="shared" si="3"/>
        <v>0</v>
      </c>
      <c r="N29" s="162">
        <f t="shared" si="4"/>
        <v>0</v>
      </c>
      <c r="O29" s="162">
        <f t="shared" si="5"/>
        <v>0</v>
      </c>
      <c r="P29" s="163">
        <f t="shared" si="6"/>
        <v>0</v>
      </c>
    </row>
    <row r="30" spans="1:16" x14ac:dyDescent="0.2">
      <c r="A30" s="184">
        <f>IF(COUNTBLANK(B30)=1," ",COUNTA($B$15:B30))</f>
        <v>16</v>
      </c>
      <c r="B30" s="197" t="s">
        <v>568</v>
      </c>
      <c r="C30" s="330"/>
      <c r="D30" s="94" t="s">
        <v>595</v>
      </c>
      <c r="E30" s="94">
        <v>75</v>
      </c>
      <c r="F30" s="156"/>
      <c r="G30" s="157"/>
      <c r="H30" s="162">
        <f t="shared" si="0"/>
        <v>0</v>
      </c>
      <c r="I30" s="157"/>
      <c r="J30" s="157"/>
      <c r="K30" s="223">
        <f t="shared" si="1"/>
        <v>0</v>
      </c>
      <c r="L30" s="164">
        <f t="shared" si="2"/>
        <v>0</v>
      </c>
      <c r="M30" s="162">
        <f t="shared" si="3"/>
        <v>0</v>
      </c>
      <c r="N30" s="162">
        <f t="shared" si="4"/>
        <v>0</v>
      </c>
      <c r="O30" s="162">
        <f t="shared" si="5"/>
        <v>0</v>
      </c>
      <c r="P30" s="163">
        <f t="shared" si="6"/>
        <v>0</v>
      </c>
    </row>
    <row r="31" spans="1:16" x14ac:dyDescent="0.2">
      <c r="A31" s="184">
        <f>IF(COUNTBLANK(B31)=1," ",COUNTA($B$15:B31))</f>
        <v>17</v>
      </c>
      <c r="B31" s="197" t="s">
        <v>569</v>
      </c>
      <c r="C31" s="330"/>
      <c r="D31" s="94" t="s">
        <v>595</v>
      </c>
      <c r="E31" s="94">
        <v>310</v>
      </c>
      <c r="F31" s="156"/>
      <c r="G31" s="157"/>
      <c r="H31" s="162">
        <f t="shared" si="0"/>
        <v>0</v>
      </c>
      <c r="I31" s="157"/>
      <c r="J31" s="157"/>
      <c r="K31" s="223">
        <f t="shared" si="1"/>
        <v>0</v>
      </c>
      <c r="L31" s="164">
        <f t="shared" si="2"/>
        <v>0</v>
      </c>
      <c r="M31" s="162">
        <f t="shared" si="3"/>
        <v>0</v>
      </c>
      <c r="N31" s="162">
        <f t="shared" si="4"/>
        <v>0</v>
      </c>
      <c r="O31" s="162">
        <f t="shared" si="5"/>
        <v>0</v>
      </c>
      <c r="P31" s="163">
        <f t="shared" si="6"/>
        <v>0</v>
      </c>
    </row>
    <row r="32" spans="1:16" x14ac:dyDescent="0.2">
      <c r="A32" s="184">
        <f>IF(COUNTBLANK(B32)=1," ",COUNTA($B$15:B32))</f>
        <v>18</v>
      </c>
      <c r="B32" s="197" t="s">
        <v>570</v>
      </c>
      <c r="C32" s="330"/>
      <c r="D32" s="94" t="s">
        <v>595</v>
      </c>
      <c r="E32" s="94">
        <v>530</v>
      </c>
      <c r="F32" s="156"/>
      <c r="G32" s="157"/>
      <c r="H32" s="162">
        <f t="shared" si="0"/>
        <v>0</v>
      </c>
      <c r="I32" s="157"/>
      <c r="J32" s="157"/>
      <c r="K32" s="223">
        <f t="shared" si="1"/>
        <v>0</v>
      </c>
      <c r="L32" s="164">
        <f t="shared" si="2"/>
        <v>0</v>
      </c>
      <c r="M32" s="162">
        <f t="shared" si="3"/>
        <v>0</v>
      </c>
      <c r="N32" s="162">
        <f t="shared" si="4"/>
        <v>0</v>
      </c>
      <c r="O32" s="162">
        <f t="shared" si="5"/>
        <v>0</v>
      </c>
      <c r="P32" s="163">
        <f t="shared" si="6"/>
        <v>0</v>
      </c>
    </row>
    <row r="33" spans="1:16" x14ac:dyDescent="0.2">
      <c r="A33" s="184">
        <f>IF(COUNTBLANK(B33)=1," ",COUNTA($B$15:B33))</f>
        <v>19</v>
      </c>
      <c r="B33" s="197" t="s">
        <v>571</v>
      </c>
      <c r="C33" s="330"/>
      <c r="D33" s="94" t="s">
        <v>595</v>
      </c>
      <c r="E33" s="94">
        <v>140</v>
      </c>
      <c r="F33" s="156"/>
      <c r="G33" s="157"/>
      <c r="H33" s="162">
        <f t="shared" si="0"/>
        <v>0</v>
      </c>
      <c r="I33" s="157"/>
      <c r="J33" s="157"/>
      <c r="K33" s="223">
        <f t="shared" si="1"/>
        <v>0</v>
      </c>
      <c r="L33" s="164">
        <f t="shared" si="2"/>
        <v>0</v>
      </c>
      <c r="M33" s="162">
        <f t="shared" si="3"/>
        <v>0</v>
      </c>
      <c r="N33" s="162">
        <f t="shared" si="4"/>
        <v>0</v>
      </c>
      <c r="O33" s="162">
        <f t="shared" si="5"/>
        <v>0</v>
      </c>
      <c r="P33" s="163">
        <f t="shared" si="6"/>
        <v>0</v>
      </c>
    </row>
    <row r="34" spans="1:16" x14ac:dyDescent="0.2">
      <c r="A34" s="184">
        <f>IF(COUNTBLANK(B34)=1," ",COUNTA($B$15:B34))</f>
        <v>20</v>
      </c>
      <c r="B34" s="197" t="s">
        <v>572</v>
      </c>
      <c r="C34" s="331"/>
      <c r="D34" s="94" t="s">
        <v>595</v>
      </c>
      <c r="E34" s="94">
        <v>170</v>
      </c>
      <c r="F34" s="156"/>
      <c r="G34" s="157"/>
      <c r="H34" s="162">
        <f t="shared" si="0"/>
        <v>0</v>
      </c>
      <c r="I34" s="157"/>
      <c r="J34" s="157"/>
      <c r="K34" s="223">
        <f t="shared" si="1"/>
        <v>0</v>
      </c>
      <c r="L34" s="164">
        <f t="shared" si="2"/>
        <v>0</v>
      </c>
      <c r="M34" s="162">
        <f t="shared" si="3"/>
        <v>0</v>
      </c>
      <c r="N34" s="162">
        <f t="shared" si="4"/>
        <v>0</v>
      </c>
      <c r="O34" s="162">
        <f t="shared" si="5"/>
        <v>0</v>
      </c>
      <c r="P34" s="163">
        <f t="shared" si="6"/>
        <v>0</v>
      </c>
    </row>
    <row r="35" spans="1:16" x14ac:dyDescent="0.2">
      <c r="A35" s="184">
        <f>IF(COUNTBLANK(B35)=1," ",COUNTA($B$15:B35))</f>
        <v>21</v>
      </c>
      <c r="B35" s="197" t="s">
        <v>573</v>
      </c>
      <c r="C35" s="101" t="s">
        <v>535</v>
      </c>
      <c r="D35" s="94" t="s">
        <v>595</v>
      </c>
      <c r="E35" s="94">
        <v>1200</v>
      </c>
      <c r="F35" s="156"/>
      <c r="G35" s="157"/>
      <c r="H35" s="162">
        <f t="shared" si="0"/>
        <v>0</v>
      </c>
      <c r="I35" s="157"/>
      <c r="J35" s="157"/>
      <c r="K35" s="223">
        <f t="shared" si="1"/>
        <v>0</v>
      </c>
      <c r="L35" s="164">
        <f t="shared" si="2"/>
        <v>0</v>
      </c>
      <c r="M35" s="162">
        <f t="shared" si="3"/>
        <v>0</v>
      </c>
      <c r="N35" s="162">
        <f t="shared" si="4"/>
        <v>0</v>
      </c>
      <c r="O35" s="162">
        <f t="shared" si="5"/>
        <v>0</v>
      </c>
      <c r="P35" s="163">
        <f t="shared" si="6"/>
        <v>0</v>
      </c>
    </row>
    <row r="36" spans="1:16" x14ac:dyDescent="0.2">
      <c r="A36" s="184">
        <f>IF(COUNTBLANK(B36)=1," ",COUNTA($B$15:B36))</f>
        <v>22</v>
      </c>
      <c r="B36" s="197" t="s">
        <v>573</v>
      </c>
      <c r="C36" s="101" t="s">
        <v>536</v>
      </c>
      <c r="D36" s="94" t="s">
        <v>68</v>
      </c>
      <c r="E36" s="94">
        <v>280</v>
      </c>
      <c r="F36" s="156"/>
      <c r="G36" s="157"/>
      <c r="H36" s="162">
        <f t="shared" si="0"/>
        <v>0</v>
      </c>
      <c r="I36" s="157"/>
      <c r="J36" s="157"/>
      <c r="K36" s="223">
        <f t="shared" si="1"/>
        <v>0</v>
      </c>
      <c r="L36" s="164">
        <f t="shared" si="2"/>
        <v>0</v>
      </c>
      <c r="M36" s="162">
        <f t="shared" si="3"/>
        <v>0</v>
      </c>
      <c r="N36" s="162">
        <f t="shared" si="4"/>
        <v>0</v>
      </c>
      <c r="O36" s="162">
        <f t="shared" si="5"/>
        <v>0</v>
      </c>
      <c r="P36" s="163">
        <f t="shared" si="6"/>
        <v>0</v>
      </c>
    </row>
    <row r="37" spans="1:16" x14ac:dyDescent="0.2">
      <c r="A37" s="184">
        <f>IF(COUNTBLANK(B37)=1," ",COUNTA($B$15:B37))</f>
        <v>23</v>
      </c>
      <c r="B37" s="197" t="s">
        <v>574</v>
      </c>
      <c r="C37" s="102" t="s">
        <v>537</v>
      </c>
      <c r="D37" s="94" t="s">
        <v>68</v>
      </c>
      <c r="E37" s="94">
        <v>10</v>
      </c>
      <c r="F37" s="156"/>
      <c r="G37" s="157"/>
      <c r="H37" s="162">
        <f t="shared" si="0"/>
        <v>0</v>
      </c>
      <c r="I37" s="157"/>
      <c r="J37" s="157"/>
      <c r="K37" s="223">
        <f t="shared" si="1"/>
        <v>0</v>
      </c>
      <c r="L37" s="164">
        <f t="shared" si="2"/>
        <v>0</v>
      </c>
      <c r="M37" s="162">
        <f t="shared" si="3"/>
        <v>0</v>
      </c>
      <c r="N37" s="162">
        <f t="shared" si="4"/>
        <v>0</v>
      </c>
      <c r="O37" s="162">
        <f t="shared" si="5"/>
        <v>0</v>
      </c>
      <c r="P37" s="163">
        <f t="shared" si="6"/>
        <v>0</v>
      </c>
    </row>
    <row r="38" spans="1:16" x14ac:dyDescent="0.2">
      <c r="A38" s="184">
        <f>IF(COUNTBLANK(B38)=1," ",COUNTA($B$15:B38))</f>
        <v>24</v>
      </c>
      <c r="B38" s="197" t="s">
        <v>575</v>
      </c>
      <c r="C38" s="329" t="s">
        <v>538</v>
      </c>
      <c r="D38" s="94" t="s">
        <v>595</v>
      </c>
      <c r="E38" s="94">
        <v>5</v>
      </c>
      <c r="F38" s="156"/>
      <c r="G38" s="157"/>
      <c r="H38" s="162">
        <f t="shared" si="0"/>
        <v>0</v>
      </c>
      <c r="I38" s="157"/>
      <c r="J38" s="157"/>
      <c r="K38" s="223">
        <f t="shared" si="1"/>
        <v>0</v>
      </c>
      <c r="L38" s="164">
        <f t="shared" si="2"/>
        <v>0</v>
      </c>
      <c r="M38" s="162">
        <f t="shared" si="3"/>
        <v>0</v>
      </c>
      <c r="N38" s="162">
        <f t="shared" si="4"/>
        <v>0</v>
      </c>
      <c r="O38" s="162">
        <f t="shared" si="5"/>
        <v>0</v>
      </c>
      <c r="P38" s="163">
        <f t="shared" si="6"/>
        <v>0</v>
      </c>
    </row>
    <row r="39" spans="1:16" x14ac:dyDescent="0.2">
      <c r="A39" s="184">
        <f>IF(COUNTBLANK(B39)=1," ",COUNTA($B$15:B39))</f>
        <v>25</v>
      </c>
      <c r="B39" s="197" t="s">
        <v>576</v>
      </c>
      <c r="C39" s="330"/>
      <c r="D39" s="94" t="s">
        <v>595</v>
      </c>
      <c r="E39" s="94">
        <v>5</v>
      </c>
      <c r="F39" s="156"/>
      <c r="G39" s="157"/>
      <c r="H39" s="162">
        <f t="shared" si="0"/>
        <v>0</v>
      </c>
      <c r="I39" s="157"/>
      <c r="J39" s="157"/>
      <c r="K39" s="223">
        <f t="shared" si="1"/>
        <v>0</v>
      </c>
      <c r="L39" s="164">
        <f t="shared" si="2"/>
        <v>0</v>
      </c>
      <c r="M39" s="162">
        <f t="shared" si="3"/>
        <v>0</v>
      </c>
      <c r="N39" s="162">
        <f t="shared" si="4"/>
        <v>0</v>
      </c>
      <c r="O39" s="162">
        <f t="shared" si="5"/>
        <v>0</v>
      </c>
      <c r="P39" s="163">
        <f t="shared" si="6"/>
        <v>0</v>
      </c>
    </row>
    <row r="40" spans="1:16" x14ac:dyDescent="0.2">
      <c r="A40" s="184">
        <f>IF(COUNTBLANK(B40)=1," ",COUNTA($B$15:B40))</f>
        <v>26</v>
      </c>
      <c r="B40" s="197" t="s">
        <v>577</v>
      </c>
      <c r="C40" s="330"/>
      <c r="D40" s="94" t="s">
        <v>595</v>
      </c>
      <c r="E40" s="94">
        <v>21</v>
      </c>
      <c r="F40" s="156"/>
      <c r="G40" s="157"/>
      <c r="H40" s="162">
        <f t="shared" si="0"/>
        <v>0</v>
      </c>
      <c r="I40" s="157"/>
      <c r="J40" s="157"/>
      <c r="K40" s="223">
        <f t="shared" si="1"/>
        <v>0</v>
      </c>
      <c r="L40" s="164">
        <f t="shared" si="2"/>
        <v>0</v>
      </c>
      <c r="M40" s="162">
        <f t="shared" si="3"/>
        <v>0</v>
      </c>
      <c r="N40" s="162">
        <f t="shared" si="4"/>
        <v>0</v>
      </c>
      <c r="O40" s="162">
        <f t="shared" si="5"/>
        <v>0</v>
      </c>
      <c r="P40" s="163">
        <f t="shared" si="6"/>
        <v>0</v>
      </c>
    </row>
    <row r="41" spans="1:16" x14ac:dyDescent="0.2">
      <c r="A41" s="184">
        <f>IF(COUNTBLANK(B41)=1," ",COUNTA($B$15:B41))</f>
        <v>27</v>
      </c>
      <c r="B41" s="197" t="s">
        <v>578</v>
      </c>
      <c r="C41" s="330"/>
      <c r="D41" s="94" t="s">
        <v>595</v>
      </c>
      <c r="E41" s="94">
        <v>31</v>
      </c>
      <c r="F41" s="156"/>
      <c r="G41" s="157"/>
      <c r="H41" s="162">
        <f t="shared" si="0"/>
        <v>0</v>
      </c>
      <c r="I41" s="157"/>
      <c r="J41" s="157"/>
      <c r="K41" s="223">
        <f t="shared" si="1"/>
        <v>0</v>
      </c>
      <c r="L41" s="164">
        <f t="shared" si="2"/>
        <v>0</v>
      </c>
      <c r="M41" s="162">
        <f t="shared" si="3"/>
        <v>0</v>
      </c>
      <c r="N41" s="162">
        <f t="shared" si="4"/>
        <v>0</v>
      </c>
      <c r="O41" s="162">
        <f t="shared" si="5"/>
        <v>0</v>
      </c>
      <c r="P41" s="163">
        <f t="shared" si="6"/>
        <v>0</v>
      </c>
    </row>
    <row r="42" spans="1:16" x14ac:dyDescent="0.2">
      <c r="A42" s="184">
        <f>IF(COUNTBLANK(B42)=1," ",COUNTA($B$15:B42))</f>
        <v>28</v>
      </c>
      <c r="B42" s="197" t="s">
        <v>579</v>
      </c>
      <c r="C42" s="331"/>
      <c r="D42" s="94" t="s">
        <v>595</v>
      </c>
      <c r="E42" s="94">
        <v>12</v>
      </c>
      <c r="F42" s="156"/>
      <c r="G42" s="157"/>
      <c r="H42" s="162">
        <f t="shared" si="0"/>
        <v>0</v>
      </c>
      <c r="I42" s="157"/>
      <c r="J42" s="157"/>
      <c r="K42" s="223">
        <f t="shared" si="1"/>
        <v>0</v>
      </c>
      <c r="L42" s="164">
        <f t="shared" si="2"/>
        <v>0</v>
      </c>
      <c r="M42" s="162">
        <f t="shared" si="3"/>
        <v>0</v>
      </c>
      <c r="N42" s="162">
        <f t="shared" si="4"/>
        <v>0</v>
      </c>
      <c r="O42" s="162">
        <f t="shared" si="5"/>
        <v>0</v>
      </c>
      <c r="P42" s="163">
        <f t="shared" si="6"/>
        <v>0</v>
      </c>
    </row>
    <row r="43" spans="1:16" ht="22.5" x14ac:dyDescent="0.2">
      <c r="A43" s="184">
        <f>IF(COUNTBLANK(B43)=1," ",COUNTA($B$15:B43))</f>
        <v>29</v>
      </c>
      <c r="B43" s="197" t="s">
        <v>580</v>
      </c>
      <c r="C43" s="329" t="s">
        <v>539</v>
      </c>
      <c r="D43" s="94" t="s">
        <v>595</v>
      </c>
      <c r="E43" s="94">
        <v>17</v>
      </c>
      <c r="F43" s="156"/>
      <c r="G43" s="157"/>
      <c r="H43" s="162">
        <f t="shared" si="0"/>
        <v>0</v>
      </c>
      <c r="I43" s="157"/>
      <c r="J43" s="157"/>
      <c r="K43" s="223">
        <f t="shared" si="1"/>
        <v>0</v>
      </c>
      <c r="L43" s="164">
        <f t="shared" si="2"/>
        <v>0</v>
      </c>
      <c r="M43" s="162">
        <f t="shared" si="3"/>
        <v>0</v>
      </c>
      <c r="N43" s="162">
        <f t="shared" si="4"/>
        <v>0</v>
      </c>
      <c r="O43" s="162">
        <f t="shared" si="5"/>
        <v>0</v>
      </c>
      <c r="P43" s="163">
        <f t="shared" si="6"/>
        <v>0</v>
      </c>
    </row>
    <row r="44" spans="1:16" ht="22.5" x14ac:dyDescent="0.2">
      <c r="A44" s="184">
        <f>IF(COUNTBLANK(B44)=1," ",COUNTA($B$15:B44))</f>
        <v>30</v>
      </c>
      <c r="B44" s="197" t="s">
        <v>581</v>
      </c>
      <c r="C44" s="330"/>
      <c r="D44" s="94" t="s">
        <v>595</v>
      </c>
      <c r="E44" s="94">
        <v>47</v>
      </c>
      <c r="F44" s="156"/>
      <c r="G44" s="157"/>
      <c r="H44" s="162">
        <f t="shared" si="0"/>
        <v>0</v>
      </c>
      <c r="I44" s="157"/>
      <c r="J44" s="157"/>
      <c r="K44" s="223">
        <f t="shared" si="1"/>
        <v>0</v>
      </c>
      <c r="L44" s="164">
        <f t="shared" si="2"/>
        <v>0</v>
      </c>
      <c r="M44" s="162">
        <f t="shared" si="3"/>
        <v>0</v>
      </c>
      <c r="N44" s="162">
        <f t="shared" si="4"/>
        <v>0</v>
      </c>
      <c r="O44" s="162">
        <f t="shared" si="5"/>
        <v>0</v>
      </c>
      <c r="P44" s="163">
        <f t="shared" si="6"/>
        <v>0</v>
      </c>
    </row>
    <row r="45" spans="1:16" ht="22.5" x14ac:dyDescent="0.2">
      <c r="A45" s="184">
        <f>IF(COUNTBLANK(B45)=1," ",COUNTA($B$15:B45))</f>
        <v>31</v>
      </c>
      <c r="B45" s="197" t="s">
        <v>582</v>
      </c>
      <c r="C45" s="331"/>
      <c r="D45" s="94" t="s">
        <v>595</v>
      </c>
      <c r="E45" s="94">
        <v>16</v>
      </c>
      <c r="F45" s="156"/>
      <c r="G45" s="157"/>
      <c r="H45" s="162">
        <f t="shared" si="0"/>
        <v>0</v>
      </c>
      <c r="I45" s="157"/>
      <c r="J45" s="157"/>
      <c r="K45" s="223">
        <f t="shared" si="1"/>
        <v>0</v>
      </c>
      <c r="L45" s="164">
        <f t="shared" si="2"/>
        <v>0</v>
      </c>
      <c r="M45" s="162">
        <f t="shared" si="3"/>
        <v>0</v>
      </c>
      <c r="N45" s="162">
        <f t="shared" si="4"/>
        <v>0</v>
      </c>
      <c r="O45" s="162">
        <f t="shared" si="5"/>
        <v>0</v>
      </c>
      <c r="P45" s="163">
        <f t="shared" si="6"/>
        <v>0</v>
      </c>
    </row>
    <row r="46" spans="1:16" x14ac:dyDescent="0.2">
      <c r="A46" s="184">
        <f>IF(COUNTBLANK(B46)=1," ",COUNTA($B$15:B46))</f>
        <v>32</v>
      </c>
      <c r="B46" s="197" t="s">
        <v>583</v>
      </c>
      <c r="C46" s="129" t="s">
        <v>540</v>
      </c>
      <c r="D46" s="94" t="s">
        <v>595</v>
      </c>
      <c r="E46" s="94">
        <v>17</v>
      </c>
      <c r="F46" s="156"/>
      <c r="G46" s="157"/>
      <c r="H46" s="162">
        <f t="shared" si="0"/>
        <v>0</v>
      </c>
      <c r="I46" s="157"/>
      <c r="J46" s="157"/>
      <c r="K46" s="223">
        <f t="shared" si="1"/>
        <v>0</v>
      </c>
      <c r="L46" s="164">
        <f t="shared" si="2"/>
        <v>0</v>
      </c>
      <c r="M46" s="162">
        <f t="shared" si="3"/>
        <v>0</v>
      </c>
      <c r="N46" s="162">
        <f t="shared" si="4"/>
        <v>0</v>
      </c>
      <c r="O46" s="162">
        <f t="shared" si="5"/>
        <v>0</v>
      </c>
      <c r="P46" s="163">
        <f t="shared" si="6"/>
        <v>0</v>
      </c>
    </row>
    <row r="47" spans="1:16" x14ac:dyDescent="0.2">
      <c r="A47" s="184">
        <f>IF(COUNTBLANK(B47)=1," ",COUNTA($B$15:B47))</f>
        <v>33</v>
      </c>
      <c r="B47" s="197" t="s">
        <v>584</v>
      </c>
      <c r="C47" s="329" t="s">
        <v>541</v>
      </c>
      <c r="D47" s="94" t="s">
        <v>595</v>
      </c>
      <c r="E47" s="94">
        <v>17</v>
      </c>
      <c r="F47" s="156"/>
      <c r="G47" s="157"/>
      <c r="H47" s="162">
        <f t="shared" si="0"/>
        <v>0</v>
      </c>
      <c r="I47" s="157"/>
      <c r="J47" s="157"/>
      <c r="K47" s="223">
        <f t="shared" si="1"/>
        <v>0</v>
      </c>
      <c r="L47" s="164">
        <f t="shared" si="2"/>
        <v>0</v>
      </c>
      <c r="M47" s="162">
        <f t="shared" si="3"/>
        <v>0</v>
      </c>
      <c r="N47" s="162">
        <f t="shared" si="4"/>
        <v>0</v>
      </c>
      <c r="O47" s="162">
        <f t="shared" si="5"/>
        <v>0</v>
      </c>
      <c r="P47" s="163">
        <f t="shared" si="6"/>
        <v>0</v>
      </c>
    </row>
    <row r="48" spans="1:16" x14ac:dyDescent="0.2">
      <c r="A48" s="184">
        <f>IF(COUNTBLANK(B48)=1," ",COUNTA($B$15:B48))</f>
        <v>34</v>
      </c>
      <c r="B48" s="197" t="s">
        <v>585</v>
      </c>
      <c r="C48" s="331"/>
      <c r="D48" s="94" t="s">
        <v>595</v>
      </c>
      <c r="E48" s="94">
        <v>72</v>
      </c>
      <c r="F48" s="156"/>
      <c r="G48" s="157"/>
      <c r="H48" s="162">
        <f t="shared" si="0"/>
        <v>0</v>
      </c>
      <c r="I48" s="157"/>
      <c r="J48" s="157"/>
      <c r="K48" s="223">
        <f t="shared" si="1"/>
        <v>0</v>
      </c>
      <c r="L48" s="164">
        <f t="shared" si="2"/>
        <v>0</v>
      </c>
      <c r="M48" s="162">
        <f t="shared" si="3"/>
        <v>0</v>
      </c>
      <c r="N48" s="162">
        <f t="shared" si="4"/>
        <v>0</v>
      </c>
      <c r="O48" s="162">
        <f t="shared" si="5"/>
        <v>0</v>
      </c>
      <c r="P48" s="163">
        <f t="shared" si="6"/>
        <v>0</v>
      </c>
    </row>
    <row r="49" spans="1:16" x14ac:dyDescent="0.2">
      <c r="A49" s="184">
        <f>IF(COUNTBLANK(B49)=1," ",COUNTA($B$15:B49))</f>
        <v>35</v>
      </c>
      <c r="B49" s="197" t="s">
        <v>586</v>
      </c>
      <c r="C49" s="101" t="s">
        <v>801</v>
      </c>
      <c r="D49" s="94" t="s">
        <v>526</v>
      </c>
      <c r="E49" s="94">
        <v>1</v>
      </c>
      <c r="F49" s="156"/>
      <c r="G49" s="157"/>
      <c r="H49" s="162">
        <f t="shared" si="0"/>
        <v>0</v>
      </c>
      <c r="I49" s="157"/>
      <c r="J49" s="157"/>
      <c r="K49" s="223">
        <f t="shared" si="1"/>
        <v>0</v>
      </c>
      <c r="L49" s="164">
        <f t="shared" si="2"/>
        <v>0</v>
      </c>
      <c r="M49" s="162">
        <f t="shared" si="3"/>
        <v>0</v>
      </c>
      <c r="N49" s="162">
        <f t="shared" si="4"/>
        <v>0</v>
      </c>
      <c r="O49" s="162">
        <f t="shared" si="5"/>
        <v>0</v>
      </c>
      <c r="P49" s="163">
        <f t="shared" si="6"/>
        <v>0</v>
      </c>
    </row>
    <row r="50" spans="1:16" x14ac:dyDescent="0.2">
      <c r="A50" s="184">
        <f>IF(COUNTBLANK(B50)=1," ",COUNTA($B$15:B50))</f>
        <v>36</v>
      </c>
      <c r="B50" s="197" t="s">
        <v>585</v>
      </c>
      <c r="C50" s="103" t="s">
        <v>802</v>
      </c>
      <c r="D50" s="94" t="s">
        <v>595</v>
      </c>
      <c r="E50" s="94">
        <v>29</v>
      </c>
      <c r="F50" s="156"/>
      <c r="G50" s="157"/>
      <c r="H50" s="162">
        <f t="shared" si="0"/>
        <v>0</v>
      </c>
      <c r="I50" s="157"/>
      <c r="J50" s="157"/>
      <c r="K50" s="223">
        <f t="shared" si="1"/>
        <v>0</v>
      </c>
      <c r="L50" s="164">
        <f t="shared" si="2"/>
        <v>0</v>
      </c>
      <c r="M50" s="162">
        <f t="shared" si="3"/>
        <v>0</v>
      </c>
      <c r="N50" s="162">
        <f t="shared" si="4"/>
        <v>0</v>
      </c>
      <c r="O50" s="162">
        <f t="shared" si="5"/>
        <v>0</v>
      </c>
      <c r="P50" s="163">
        <f t="shared" si="6"/>
        <v>0</v>
      </c>
    </row>
    <row r="51" spans="1:16" x14ac:dyDescent="0.2">
      <c r="A51" s="184">
        <f>IF(COUNTBLANK(B51)=1," ",COUNTA($B$15:B51))</f>
        <v>37</v>
      </c>
      <c r="B51" s="196" t="s">
        <v>587</v>
      </c>
      <c r="C51" s="334" t="s">
        <v>542</v>
      </c>
      <c r="D51" s="94" t="s">
        <v>595</v>
      </c>
      <c r="E51" s="95">
        <v>17</v>
      </c>
      <c r="F51" s="156"/>
      <c r="G51" s="157"/>
      <c r="H51" s="162">
        <f t="shared" si="0"/>
        <v>0</v>
      </c>
      <c r="I51" s="157"/>
      <c r="J51" s="157"/>
      <c r="K51" s="223">
        <f t="shared" si="1"/>
        <v>0</v>
      </c>
      <c r="L51" s="164">
        <f t="shared" si="2"/>
        <v>0</v>
      </c>
      <c r="M51" s="162">
        <f t="shared" si="3"/>
        <v>0</v>
      </c>
      <c r="N51" s="162">
        <f t="shared" si="4"/>
        <v>0</v>
      </c>
      <c r="O51" s="162">
        <f t="shared" si="5"/>
        <v>0</v>
      </c>
      <c r="P51" s="163">
        <f t="shared" si="6"/>
        <v>0</v>
      </c>
    </row>
    <row r="52" spans="1:16" x14ac:dyDescent="0.2">
      <c r="A52" s="184">
        <f>IF(COUNTBLANK(B52)=1," ",COUNTA($B$15:B52))</f>
        <v>38</v>
      </c>
      <c r="B52" s="196" t="s">
        <v>588</v>
      </c>
      <c r="C52" s="335"/>
      <c r="D52" s="94" t="s">
        <v>595</v>
      </c>
      <c r="E52" s="95">
        <v>12</v>
      </c>
      <c r="F52" s="156"/>
      <c r="G52" s="157"/>
      <c r="H52" s="162">
        <f t="shared" si="0"/>
        <v>0</v>
      </c>
      <c r="I52" s="157"/>
      <c r="J52" s="157"/>
      <c r="K52" s="223">
        <f t="shared" si="1"/>
        <v>0</v>
      </c>
      <c r="L52" s="164">
        <f t="shared" si="2"/>
        <v>0</v>
      </c>
      <c r="M52" s="162">
        <f t="shared" si="3"/>
        <v>0</v>
      </c>
      <c r="N52" s="162">
        <f t="shared" si="4"/>
        <v>0</v>
      </c>
      <c r="O52" s="162">
        <f t="shared" si="5"/>
        <v>0</v>
      </c>
      <c r="P52" s="163">
        <f t="shared" si="6"/>
        <v>0</v>
      </c>
    </row>
    <row r="53" spans="1:16" x14ac:dyDescent="0.2">
      <c r="A53" s="184">
        <f>IF(COUNTBLANK(B53)=1," ",COUNTA($B$15:B53))</f>
        <v>39</v>
      </c>
      <c r="B53" s="196" t="s">
        <v>585</v>
      </c>
      <c r="C53" s="100" t="s">
        <v>543</v>
      </c>
      <c r="D53" s="94" t="s">
        <v>595</v>
      </c>
      <c r="E53" s="95">
        <v>17</v>
      </c>
      <c r="F53" s="156"/>
      <c r="G53" s="157"/>
      <c r="H53" s="162">
        <f t="shared" si="0"/>
        <v>0</v>
      </c>
      <c r="I53" s="157"/>
      <c r="J53" s="157"/>
      <c r="K53" s="223">
        <f t="shared" si="1"/>
        <v>0</v>
      </c>
      <c r="L53" s="164">
        <f t="shared" si="2"/>
        <v>0</v>
      </c>
      <c r="M53" s="162">
        <f t="shared" si="3"/>
        <v>0</v>
      </c>
      <c r="N53" s="162">
        <f t="shared" si="4"/>
        <v>0</v>
      </c>
      <c r="O53" s="162">
        <f t="shared" si="5"/>
        <v>0</v>
      </c>
      <c r="P53" s="163">
        <f t="shared" si="6"/>
        <v>0</v>
      </c>
    </row>
    <row r="54" spans="1:16" x14ac:dyDescent="0.2">
      <c r="A54" s="184">
        <f>IF(COUNTBLANK(B54)=1," ",COUNTA($B$15:B54))</f>
        <v>40</v>
      </c>
      <c r="B54" s="37" t="s">
        <v>66</v>
      </c>
      <c r="C54" s="100" t="s">
        <v>544</v>
      </c>
      <c r="D54" s="94" t="s">
        <v>526</v>
      </c>
      <c r="E54" s="95">
        <v>2</v>
      </c>
      <c r="F54" s="156"/>
      <c r="G54" s="157"/>
      <c r="H54" s="162">
        <f t="shared" si="0"/>
        <v>0</v>
      </c>
      <c r="I54" s="157"/>
      <c r="J54" s="157"/>
      <c r="K54" s="223">
        <f t="shared" si="1"/>
        <v>0</v>
      </c>
      <c r="L54" s="164">
        <f t="shared" si="2"/>
        <v>0</v>
      </c>
      <c r="M54" s="162">
        <f t="shared" si="3"/>
        <v>0</v>
      </c>
      <c r="N54" s="162">
        <f t="shared" si="4"/>
        <v>0</v>
      </c>
      <c r="O54" s="162">
        <f t="shared" si="5"/>
        <v>0</v>
      </c>
      <c r="P54" s="163">
        <f t="shared" si="6"/>
        <v>0</v>
      </c>
    </row>
    <row r="55" spans="1:16" x14ac:dyDescent="0.2">
      <c r="A55" s="184">
        <f>IF(COUNTBLANK(B55)=1," ",COUNTA($B$15:B55))</f>
        <v>41</v>
      </c>
      <c r="B55" s="37" t="s">
        <v>66</v>
      </c>
      <c r="C55" s="104" t="s">
        <v>545</v>
      </c>
      <c r="D55" s="112" t="s">
        <v>526</v>
      </c>
      <c r="E55" s="96">
        <v>1</v>
      </c>
      <c r="F55" s="156"/>
      <c r="G55" s="157"/>
      <c r="H55" s="162">
        <f t="shared" si="0"/>
        <v>0</v>
      </c>
      <c r="I55" s="157"/>
      <c r="J55" s="157"/>
      <c r="K55" s="223">
        <f t="shared" si="1"/>
        <v>0</v>
      </c>
      <c r="L55" s="164">
        <f t="shared" si="2"/>
        <v>0</v>
      </c>
      <c r="M55" s="162">
        <f t="shared" si="3"/>
        <v>0</v>
      </c>
      <c r="N55" s="162">
        <f t="shared" si="4"/>
        <v>0</v>
      </c>
      <c r="O55" s="162">
        <f t="shared" si="5"/>
        <v>0</v>
      </c>
      <c r="P55" s="163">
        <f t="shared" si="6"/>
        <v>0</v>
      </c>
    </row>
    <row r="56" spans="1:16" ht="12" x14ac:dyDescent="0.2">
      <c r="A56" s="184" t="str">
        <f>IF(COUNTBLANK(B56)=1," ",COUNTA($B$15:B56))</f>
        <v xml:space="preserve"> </v>
      </c>
      <c r="B56" s="199"/>
      <c r="C56" s="200" t="s">
        <v>546</v>
      </c>
      <c r="D56" s="201"/>
      <c r="E56" s="202"/>
      <c r="F56" s="156"/>
      <c r="G56" s="157"/>
      <c r="H56" s="162"/>
      <c r="I56" s="157"/>
      <c r="J56" s="157"/>
      <c r="K56" s="223"/>
      <c r="L56" s="164">
        <f t="shared" si="2"/>
        <v>0</v>
      </c>
      <c r="M56" s="162">
        <f t="shared" si="3"/>
        <v>0</v>
      </c>
      <c r="N56" s="162">
        <f t="shared" si="4"/>
        <v>0</v>
      </c>
      <c r="O56" s="162">
        <f t="shared" si="5"/>
        <v>0</v>
      </c>
      <c r="P56" s="163">
        <f t="shared" si="6"/>
        <v>0</v>
      </c>
    </row>
    <row r="57" spans="1:16" ht="90" x14ac:dyDescent="0.2">
      <c r="A57" s="184">
        <f>IF(COUNTBLANK(B57)=1," ",COUNTA($B$15:B57))</f>
        <v>42</v>
      </c>
      <c r="B57" s="37" t="s">
        <v>66</v>
      </c>
      <c r="C57" s="236" t="s">
        <v>803</v>
      </c>
      <c r="D57" s="94" t="s">
        <v>595</v>
      </c>
      <c r="E57" s="94">
        <v>141</v>
      </c>
      <c r="F57" s="156"/>
      <c r="G57" s="157"/>
      <c r="H57" s="162">
        <f t="shared" si="0"/>
        <v>0</v>
      </c>
      <c r="I57" s="157"/>
      <c r="J57" s="157"/>
      <c r="K57" s="223">
        <f t="shared" si="1"/>
        <v>0</v>
      </c>
      <c r="L57" s="164">
        <f t="shared" si="2"/>
        <v>0</v>
      </c>
      <c r="M57" s="162">
        <f t="shared" si="3"/>
        <v>0</v>
      </c>
      <c r="N57" s="162">
        <f t="shared" si="4"/>
        <v>0</v>
      </c>
      <c r="O57" s="162">
        <f t="shared" si="5"/>
        <v>0</v>
      </c>
      <c r="P57" s="163">
        <f t="shared" si="6"/>
        <v>0</v>
      </c>
    </row>
    <row r="58" spans="1:16" ht="14.25" customHeight="1" x14ac:dyDescent="0.2">
      <c r="A58" s="184">
        <f>IF(COUNTBLANK(B58)=1," ",COUNTA($B$15:B58))</f>
        <v>43</v>
      </c>
      <c r="B58" s="197" t="s">
        <v>590</v>
      </c>
      <c r="C58" s="329" t="s">
        <v>547</v>
      </c>
      <c r="D58" s="94" t="s">
        <v>595</v>
      </c>
      <c r="E58" s="94">
        <v>81</v>
      </c>
      <c r="F58" s="156"/>
      <c r="G58" s="157"/>
      <c r="H58" s="162">
        <f t="shared" si="0"/>
        <v>0</v>
      </c>
      <c r="I58" s="157"/>
      <c r="J58" s="157"/>
      <c r="K58" s="223">
        <f t="shared" si="1"/>
        <v>0</v>
      </c>
      <c r="L58" s="164">
        <f t="shared" si="2"/>
        <v>0</v>
      </c>
      <c r="M58" s="162">
        <f t="shared" si="3"/>
        <v>0</v>
      </c>
      <c r="N58" s="162">
        <f t="shared" si="4"/>
        <v>0</v>
      </c>
      <c r="O58" s="162">
        <f t="shared" si="5"/>
        <v>0</v>
      </c>
      <c r="P58" s="163">
        <f t="shared" si="6"/>
        <v>0</v>
      </c>
    </row>
    <row r="59" spans="1:16" x14ac:dyDescent="0.2">
      <c r="A59" s="184">
        <f>IF(COUNTBLANK(B59)=1," ",COUNTA($B$15:B59))</f>
        <v>44</v>
      </c>
      <c r="B59" s="197" t="s">
        <v>591</v>
      </c>
      <c r="C59" s="331"/>
      <c r="D59" s="94" t="s">
        <v>595</v>
      </c>
      <c r="E59" s="94">
        <v>60</v>
      </c>
      <c r="F59" s="156"/>
      <c r="G59" s="157"/>
      <c r="H59" s="162">
        <f t="shared" si="0"/>
        <v>0</v>
      </c>
      <c r="I59" s="157"/>
      <c r="J59" s="157"/>
      <c r="K59" s="223">
        <f t="shared" si="1"/>
        <v>0</v>
      </c>
      <c r="L59" s="164">
        <f t="shared" si="2"/>
        <v>0</v>
      </c>
      <c r="M59" s="162">
        <f t="shared" si="3"/>
        <v>0</v>
      </c>
      <c r="N59" s="162">
        <f t="shared" si="4"/>
        <v>0</v>
      </c>
      <c r="O59" s="162">
        <f t="shared" si="5"/>
        <v>0</v>
      </c>
      <c r="P59" s="163">
        <f t="shared" si="6"/>
        <v>0</v>
      </c>
    </row>
    <row r="60" spans="1:16" x14ac:dyDescent="0.2">
      <c r="A60" s="184">
        <f>IF(COUNTBLANK(B60)=1," ",COUNTA($B$15:B60))</f>
        <v>45</v>
      </c>
      <c r="B60" s="197" t="s">
        <v>585</v>
      </c>
      <c r="C60" s="106" t="s">
        <v>548</v>
      </c>
      <c r="D60" s="94" t="s">
        <v>595</v>
      </c>
      <c r="E60" s="94">
        <v>282</v>
      </c>
      <c r="F60" s="156"/>
      <c r="G60" s="157"/>
      <c r="H60" s="162">
        <f t="shared" si="0"/>
        <v>0</v>
      </c>
      <c r="I60" s="157"/>
      <c r="J60" s="157"/>
      <c r="K60" s="223">
        <f t="shared" si="1"/>
        <v>0</v>
      </c>
      <c r="L60" s="164">
        <f t="shared" si="2"/>
        <v>0</v>
      </c>
      <c r="M60" s="162">
        <f t="shared" si="3"/>
        <v>0</v>
      </c>
      <c r="N60" s="162">
        <f t="shared" si="4"/>
        <v>0</v>
      </c>
      <c r="O60" s="162">
        <f t="shared" si="5"/>
        <v>0</v>
      </c>
      <c r="P60" s="163">
        <f t="shared" si="6"/>
        <v>0</v>
      </c>
    </row>
    <row r="61" spans="1:16" x14ac:dyDescent="0.2">
      <c r="A61" s="184">
        <f>IF(COUNTBLANK(B61)=1," ",COUNTA($B$15:B61))</f>
        <v>46</v>
      </c>
      <c r="B61" s="197" t="s">
        <v>585</v>
      </c>
      <c r="C61" s="106" t="s">
        <v>549</v>
      </c>
      <c r="D61" s="94" t="s">
        <v>595</v>
      </c>
      <c r="E61" s="94">
        <v>141</v>
      </c>
      <c r="F61" s="156"/>
      <c r="G61" s="157"/>
      <c r="H61" s="162">
        <f t="shared" si="0"/>
        <v>0</v>
      </c>
      <c r="I61" s="157"/>
      <c r="J61" s="157"/>
      <c r="K61" s="223">
        <f t="shared" si="1"/>
        <v>0</v>
      </c>
      <c r="L61" s="164">
        <f t="shared" si="2"/>
        <v>0</v>
      </c>
      <c r="M61" s="162">
        <f t="shared" si="3"/>
        <v>0</v>
      </c>
      <c r="N61" s="162">
        <f t="shared" si="4"/>
        <v>0</v>
      </c>
      <c r="O61" s="162">
        <f t="shared" si="5"/>
        <v>0</v>
      </c>
      <c r="P61" s="163">
        <f t="shared" si="6"/>
        <v>0</v>
      </c>
    </row>
    <row r="62" spans="1:16" x14ac:dyDescent="0.2">
      <c r="A62" s="184">
        <f>IF(COUNTBLANK(B62)=1," ",COUNTA($B$15:B62))</f>
        <v>47</v>
      </c>
      <c r="B62" s="197" t="s">
        <v>585</v>
      </c>
      <c r="C62" s="106" t="s">
        <v>550</v>
      </c>
      <c r="D62" s="94" t="s">
        <v>595</v>
      </c>
      <c r="E62" s="94">
        <v>141</v>
      </c>
      <c r="F62" s="156"/>
      <c r="G62" s="157"/>
      <c r="H62" s="162">
        <f t="shared" si="0"/>
        <v>0</v>
      </c>
      <c r="I62" s="157"/>
      <c r="J62" s="157"/>
      <c r="K62" s="223">
        <f t="shared" si="1"/>
        <v>0</v>
      </c>
      <c r="L62" s="164">
        <f t="shared" si="2"/>
        <v>0</v>
      </c>
      <c r="M62" s="162">
        <f t="shared" si="3"/>
        <v>0</v>
      </c>
      <c r="N62" s="162">
        <f t="shared" si="4"/>
        <v>0</v>
      </c>
      <c r="O62" s="162">
        <f t="shared" si="5"/>
        <v>0</v>
      </c>
      <c r="P62" s="163">
        <f t="shared" si="6"/>
        <v>0</v>
      </c>
    </row>
    <row r="63" spans="1:16" ht="12.75" x14ac:dyDescent="0.2">
      <c r="A63" s="184" t="str">
        <f>IF(COUNTBLANK(B63)=1," ",COUNTA($B$15:B63))</f>
        <v xml:space="preserve"> </v>
      </c>
      <c r="B63" s="203"/>
      <c r="C63" s="105" t="s">
        <v>742</v>
      </c>
      <c r="D63" s="97"/>
      <c r="E63" s="97"/>
      <c r="F63" s="156"/>
      <c r="G63" s="157"/>
      <c r="H63" s="162">
        <f t="shared" si="0"/>
        <v>0</v>
      </c>
      <c r="I63" s="157"/>
      <c r="J63" s="157"/>
      <c r="K63" s="223">
        <f t="shared" si="1"/>
        <v>0</v>
      </c>
      <c r="L63" s="164">
        <f t="shared" si="2"/>
        <v>0</v>
      </c>
      <c r="M63" s="162">
        <f t="shared" si="3"/>
        <v>0</v>
      </c>
      <c r="N63" s="162">
        <f t="shared" si="4"/>
        <v>0</v>
      </c>
      <c r="O63" s="162">
        <f t="shared" si="5"/>
        <v>0</v>
      </c>
      <c r="P63" s="163">
        <f t="shared" si="6"/>
        <v>0</v>
      </c>
    </row>
    <row r="64" spans="1:16" x14ac:dyDescent="0.2">
      <c r="A64" s="184">
        <f>IF(COUNTBLANK(B64)=1," ",COUNTA($B$15:B64))</f>
        <v>48</v>
      </c>
      <c r="B64" s="197" t="s">
        <v>590</v>
      </c>
      <c r="C64" s="129" t="s">
        <v>743</v>
      </c>
      <c r="D64" s="94" t="s">
        <v>595</v>
      </c>
      <c r="E64" s="94">
        <v>162</v>
      </c>
      <c r="F64" s="156"/>
      <c r="G64" s="157"/>
      <c r="H64" s="162">
        <f t="shared" si="0"/>
        <v>0</v>
      </c>
      <c r="I64" s="157"/>
      <c r="J64" s="157"/>
      <c r="K64" s="223">
        <f t="shared" si="1"/>
        <v>0</v>
      </c>
      <c r="L64" s="164">
        <f t="shared" si="2"/>
        <v>0</v>
      </c>
      <c r="M64" s="162">
        <f t="shared" si="3"/>
        <v>0</v>
      </c>
      <c r="N64" s="162">
        <f t="shared" si="4"/>
        <v>0</v>
      </c>
      <c r="O64" s="162">
        <f t="shared" si="5"/>
        <v>0</v>
      </c>
      <c r="P64" s="163">
        <f t="shared" si="6"/>
        <v>0</v>
      </c>
    </row>
    <row r="65" spans="1:16" ht="12" x14ac:dyDescent="0.2">
      <c r="A65" s="184" t="str">
        <f>IF(COUNTBLANK(B65)=1," ",COUNTA($B$15:B65))</f>
        <v xml:space="preserve"> </v>
      </c>
      <c r="B65" s="204"/>
      <c r="C65" s="105" t="s">
        <v>551</v>
      </c>
      <c r="D65" s="205"/>
      <c r="E65" s="206"/>
      <c r="F65" s="156"/>
      <c r="G65" s="157"/>
      <c r="H65" s="162">
        <f t="shared" si="0"/>
        <v>0</v>
      </c>
      <c r="I65" s="157"/>
      <c r="J65" s="157"/>
      <c r="K65" s="223">
        <f t="shared" si="1"/>
        <v>0</v>
      </c>
      <c r="L65" s="164">
        <f t="shared" si="2"/>
        <v>0</v>
      </c>
      <c r="M65" s="162">
        <f t="shared" si="3"/>
        <v>0</v>
      </c>
      <c r="N65" s="162">
        <f t="shared" si="4"/>
        <v>0</v>
      </c>
      <c r="O65" s="162">
        <f t="shared" si="5"/>
        <v>0</v>
      </c>
      <c r="P65" s="163">
        <f t="shared" si="6"/>
        <v>0</v>
      </c>
    </row>
    <row r="66" spans="1:16" x14ac:dyDescent="0.2">
      <c r="A66" s="184">
        <f>IF(COUNTBLANK(B66)=1," ",COUNTA($B$15:B66))</f>
        <v>49</v>
      </c>
      <c r="B66" s="196" t="s">
        <v>592</v>
      </c>
      <c r="C66" s="106" t="s">
        <v>813</v>
      </c>
      <c r="D66" s="94" t="s">
        <v>75</v>
      </c>
      <c r="E66" s="95">
        <v>18</v>
      </c>
      <c r="F66" s="156"/>
      <c r="G66" s="157"/>
      <c r="H66" s="162">
        <f t="shared" si="0"/>
        <v>0</v>
      </c>
      <c r="I66" s="157"/>
      <c r="J66" s="157"/>
      <c r="K66" s="223">
        <f t="shared" si="1"/>
        <v>0</v>
      </c>
      <c r="L66" s="164">
        <f t="shared" si="2"/>
        <v>0</v>
      </c>
      <c r="M66" s="162">
        <f t="shared" si="3"/>
        <v>0</v>
      </c>
      <c r="N66" s="162">
        <f t="shared" si="4"/>
        <v>0</v>
      </c>
      <c r="O66" s="162">
        <f t="shared" si="5"/>
        <v>0</v>
      </c>
      <c r="P66" s="163">
        <f t="shared" si="6"/>
        <v>0</v>
      </c>
    </row>
    <row r="67" spans="1:16" x14ac:dyDescent="0.2">
      <c r="A67" s="184">
        <f>IF(COUNTBLANK(B67)=1," ",COUNTA($B$15:B67))</f>
        <v>50</v>
      </c>
      <c r="B67" s="196" t="s">
        <v>593</v>
      </c>
      <c r="C67" s="101" t="s">
        <v>805</v>
      </c>
      <c r="D67" s="94" t="s">
        <v>596</v>
      </c>
      <c r="E67" s="95">
        <v>15</v>
      </c>
      <c r="F67" s="156"/>
      <c r="G67" s="157"/>
      <c r="H67" s="162">
        <f t="shared" si="0"/>
        <v>0</v>
      </c>
      <c r="I67" s="157"/>
      <c r="J67" s="157"/>
      <c r="K67" s="223">
        <f t="shared" si="1"/>
        <v>0</v>
      </c>
      <c r="L67" s="164">
        <f t="shared" si="2"/>
        <v>0</v>
      </c>
      <c r="M67" s="162">
        <f t="shared" si="3"/>
        <v>0</v>
      </c>
      <c r="N67" s="162">
        <f t="shared" si="4"/>
        <v>0</v>
      </c>
      <c r="O67" s="162">
        <f t="shared" si="5"/>
        <v>0</v>
      </c>
      <c r="P67" s="163">
        <f t="shared" si="6"/>
        <v>0</v>
      </c>
    </row>
    <row r="68" spans="1:16" ht="12" x14ac:dyDescent="0.2">
      <c r="A68" s="184" t="str">
        <f>IF(COUNTBLANK(B68)=1," ",COUNTA($B$15:B68))</f>
        <v xml:space="preserve"> </v>
      </c>
      <c r="B68" s="109"/>
      <c r="C68" s="109" t="s">
        <v>552</v>
      </c>
      <c r="D68" s="207"/>
      <c r="E68" s="207"/>
      <c r="F68" s="156"/>
      <c r="G68" s="157"/>
      <c r="H68" s="162">
        <f t="shared" si="0"/>
        <v>0</v>
      </c>
      <c r="I68" s="157"/>
      <c r="J68" s="157"/>
      <c r="K68" s="223">
        <f t="shared" si="1"/>
        <v>0</v>
      </c>
      <c r="L68" s="164">
        <f t="shared" si="2"/>
        <v>0</v>
      </c>
      <c r="M68" s="162">
        <f t="shared" si="3"/>
        <v>0</v>
      </c>
      <c r="N68" s="162">
        <f t="shared" si="4"/>
        <v>0</v>
      </c>
      <c r="O68" s="162">
        <f t="shared" si="5"/>
        <v>0</v>
      </c>
      <c r="P68" s="163">
        <f t="shared" si="6"/>
        <v>0</v>
      </c>
    </row>
    <row r="69" spans="1:16" x14ac:dyDescent="0.2">
      <c r="A69" s="184">
        <f>IF(COUNTBLANK(B69)=1," ",COUNTA($B$15:B69))</f>
        <v>51</v>
      </c>
      <c r="B69" s="208" t="s">
        <v>557</v>
      </c>
      <c r="C69" s="209" t="s">
        <v>553</v>
      </c>
      <c r="D69" s="113" t="s">
        <v>75</v>
      </c>
      <c r="E69" s="211">
        <v>280</v>
      </c>
      <c r="F69" s="156"/>
      <c r="G69" s="157"/>
      <c r="H69" s="162"/>
      <c r="I69" s="157"/>
      <c r="J69" s="157"/>
      <c r="K69" s="223"/>
      <c r="L69" s="164">
        <f t="shared" si="2"/>
        <v>0</v>
      </c>
      <c r="M69" s="162">
        <f t="shared" si="3"/>
        <v>0</v>
      </c>
      <c r="N69" s="162">
        <f t="shared" si="4"/>
        <v>0</v>
      </c>
      <c r="O69" s="162">
        <f t="shared" si="5"/>
        <v>0</v>
      </c>
      <c r="P69" s="163">
        <f t="shared" si="6"/>
        <v>0</v>
      </c>
    </row>
    <row r="70" spans="1:16" ht="22.5" x14ac:dyDescent="0.2">
      <c r="A70" s="184">
        <f>IF(COUNTBLANK(B70)=1," ",COUNTA($B$15:B70))</f>
        <v>52</v>
      </c>
      <c r="B70" s="208" t="s">
        <v>557</v>
      </c>
      <c r="C70" s="107" t="s">
        <v>554</v>
      </c>
      <c r="D70" s="113" t="s">
        <v>75</v>
      </c>
      <c r="E70" s="98">
        <v>280</v>
      </c>
      <c r="F70" s="156"/>
      <c r="G70" s="157"/>
      <c r="H70" s="162"/>
      <c r="I70" s="157"/>
      <c r="J70" s="157"/>
      <c r="K70" s="223"/>
      <c r="L70" s="164">
        <f t="shared" si="2"/>
        <v>0</v>
      </c>
      <c r="M70" s="162">
        <f t="shared" si="3"/>
        <v>0</v>
      </c>
      <c r="N70" s="162">
        <f t="shared" si="4"/>
        <v>0</v>
      </c>
      <c r="O70" s="162">
        <f t="shared" si="5"/>
        <v>0</v>
      </c>
      <c r="P70" s="163">
        <f t="shared" si="6"/>
        <v>0</v>
      </c>
    </row>
    <row r="71" spans="1:16" ht="12" thickBot="1" x14ac:dyDescent="0.25">
      <c r="A71" s="184">
        <f>IF(COUNTBLANK(B71)=1," ",COUNTA($B$15:B71))</f>
        <v>53</v>
      </c>
      <c r="B71" s="210" t="s">
        <v>594</v>
      </c>
      <c r="C71" s="108" t="s">
        <v>555</v>
      </c>
      <c r="D71" s="113" t="s">
        <v>595</v>
      </c>
      <c r="E71" s="98">
        <v>145</v>
      </c>
      <c r="F71" s="156"/>
      <c r="G71" s="157"/>
      <c r="H71" s="162">
        <f t="shared" si="0"/>
        <v>0</v>
      </c>
      <c r="I71" s="157"/>
      <c r="J71" s="157"/>
      <c r="K71" s="223">
        <f t="shared" si="1"/>
        <v>0</v>
      </c>
      <c r="L71" s="230">
        <f t="shared" si="2"/>
        <v>0</v>
      </c>
      <c r="M71" s="231">
        <f t="shared" si="3"/>
        <v>0</v>
      </c>
      <c r="N71" s="231">
        <f t="shared" si="4"/>
        <v>0</v>
      </c>
      <c r="O71" s="231">
        <f t="shared" si="5"/>
        <v>0</v>
      </c>
      <c r="P71" s="232">
        <f t="shared" si="6"/>
        <v>0</v>
      </c>
    </row>
    <row r="72" spans="1:16" ht="12" thickBot="1" x14ac:dyDescent="0.25">
      <c r="A72" s="305" t="s">
        <v>120</v>
      </c>
      <c r="B72" s="332"/>
      <c r="C72" s="306"/>
      <c r="D72" s="306"/>
      <c r="E72" s="306"/>
      <c r="F72" s="306"/>
      <c r="G72" s="306"/>
      <c r="H72" s="306"/>
      <c r="I72" s="306"/>
      <c r="J72" s="306"/>
      <c r="K72" s="307"/>
      <c r="L72" s="227"/>
      <c r="M72" s="228"/>
      <c r="N72" s="228"/>
      <c r="O72" s="228"/>
      <c r="P72" s="229"/>
    </row>
    <row r="73" spans="1:16" x14ac:dyDescent="0.2">
      <c r="A73" s="140"/>
      <c r="B73" s="140"/>
      <c r="C73" s="140"/>
      <c r="D73" s="140"/>
      <c r="E73" s="140"/>
      <c r="F73" s="140"/>
      <c r="G73" s="140"/>
      <c r="H73" s="140"/>
      <c r="I73" s="140"/>
      <c r="J73" s="140"/>
      <c r="K73" s="140"/>
      <c r="L73" s="140"/>
      <c r="M73" s="140"/>
      <c r="N73" s="140"/>
      <c r="O73" s="140"/>
      <c r="P73" s="140"/>
    </row>
    <row r="74" spans="1:16" x14ac:dyDescent="0.2">
      <c r="A74" s="140"/>
      <c r="B74" s="140"/>
      <c r="C74" s="140"/>
      <c r="D74" s="140"/>
      <c r="E74" s="140"/>
      <c r="F74" s="140"/>
      <c r="G74" s="140"/>
      <c r="H74" s="140"/>
      <c r="I74" s="140"/>
      <c r="J74" s="140"/>
      <c r="K74" s="140"/>
      <c r="L74" s="140"/>
      <c r="M74" s="140"/>
      <c r="N74" s="140"/>
      <c r="O74" s="140"/>
      <c r="P74" s="140"/>
    </row>
    <row r="75" spans="1:16" x14ac:dyDescent="0.2">
      <c r="A75" s="135" t="s">
        <v>14</v>
      </c>
      <c r="B75" s="140"/>
      <c r="C75" s="333">
        <f>'Kops a'!C38:H38</f>
        <v>0</v>
      </c>
      <c r="D75" s="333"/>
      <c r="E75" s="333"/>
      <c r="F75" s="333"/>
      <c r="G75" s="333"/>
      <c r="H75" s="333"/>
      <c r="I75" s="140"/>
      <c r="J75" s="140"/>
      <c r="K75" s="140"/>
      <c r="L75" s="140"/>
      <c r="M75" s="140"/>
      <c r="N75" s="140"/>
      <c r="O75" s="140"/>
      <c r="P75" s="140"/>
    </row>
    <row r="76" spans="1:16" x14ac:dyDescent="0.2">
      <c r="A76" s="140"/>
      <c r="B76" s="140"/>
      <c r="C76" s="304" t="s">
        <v>15</v>
      </c>
      <c r="D76" s="304"/>
      <c r="E76" s="304"/>
      <c r="F76" s="304"/>
      <c r="G76" s="304"/>
      <c r="H76" s="304"/>
      <c r="I76" s="140"/>
      <c r="J76" s="140"/>
      <c r="K76" s="140"/>
      <c r="L76" s="140"/>
      <c r="M76" s="140"/>
      <c r="N76" s="140"/>
      <c r="O76" s="140"/>
      <c r="P76" s="140"/>
    </row>
    <row r="77" spans="1:16" x14ac:dyDescent="0.2">
      <c r="A77" s="140"/>
      <c r="B77" s="140"/>
      <c r="C77" s="140"/>
      <c r="D77" s="140"/>
      <c r="E77" s="140"/>
      <c r="F77" s="140"/>
      <c r="G77" s="140"/>
      <c r="H77" s="140"/>
      <c r="I77" s="140"/>
      <c r="J77" s="140"/>
      <c r="K77" s="140"/>
      <c r="L77" s="140"/>
      <c r="M77" s="140"/>
      <c r="N77" s="140"/>
      <c r="O77" s="140"/>
      <c r="P77" s="140"/>
    </row>
    <row r="78" spans="1:16" x14ac:dyDescent="0.2">
      <c r="A78" s="171" t="str">
        <f>'Kops a'!A41</f>
        <v>Tāme sastādīta 20__. gada __. _________</v>
      </c>
      <c r="B78" s="173"/>
      <c r="C78" s="173"/>
      <c r="D78" s="173"/>
      <c r="E78" s="140"/>
      <c r="F78" s="140"/>
      <c r="G78" s="140"/>
      <c r="H78" s="140"/>
      <c r="I78" s="140"/>
      <c r="J78" s="140"/>
      <c r="K78" s="140"/>
      <c r="L78" s="140"/>
      <c r="M78" s="140"/>
      <c r="N78" s="140"/>
      <c r="O78" s="140"/>
      <c r="P78" s="140"/>
    </row>
    <row r="79" spans="1:16" x14ac:dyDescent="0.2">
      <c r="A79" s="140"/>
      <c r="B79" s="140"/>
      <c r="C79" s="140"/>
      <c r="D79" s="140"/>
      <c r="E79" s="140"/>
      <c r="F79" s="140"/>
      <c r="G79" s="140"/>
      <c r="H79" s="140"/>
      <c r="I79" s="140"/>
      <c r="J79" s="140"/>
      <c r="K79" s="140"/>
      <c r="L79" s="140"/>
      <c r="M79" s="140"/>
      <c r="N79" s="140"/>
      <c r="O79" s="140"/>
      <c r="P79" s="140"/>
    </row>
    <row r="80" spans="1:16" x14ac:dyDescent="0.2">
      <c r="A80" s="140"/>
      <c r="B80" s="140"/>
      <c r="C80" s="140"/>
      <c r="D80" s="140"/>
      <c r="E80" s="140"/>
      <c r="F80" s="140"/>
      <c r="G80" s="140"/>
      <c r="H80" s="140"/>
      <c r="I80" s="140"/>
      <c r="J80" s="140"/>
      <c r="K80" s="140"/>
      <c r="L80" s="140"/>
      <c r="M80" s="140"/>
      <c r="N80" s="140"/>
      <c r="O80" s="140"/>
      <c r="P80" s="140"/>
    </row>
    <row r="81" spans="1:16" x14ac:dyDescent="0.2">
      <c r="A81" s="135" t="s">
        <v>38</v>
      </c>
      <c r="B81" s="140"/>
      <c r="C81" s="303">
        <f>'Kops a'!C44:H44</f>
        <v>0</v>
      </c>
      <c r="D81" s="303"/>
      <c r="E81" s="303"/>
      <c r="F81" s="303"/>
      <c r="G81" s="303"/>
      <c r="H81" s="303"/>
      <c r="I81" s="140"/>
      <c r="J81" s="140"/>
      <c r="K81" s="140"/>
      <c r="L81" s="140"/>
      <c r="M81" s="140"/>
      <c r="N81" s="140"/>
      <c r="O81" s="140"/>
      <c r="P81" s="140"/>
    </row>
    <row r="82" spans="1:16" x14ac:dyDescent="0.2">
      <c r="A82" s="140"/>
      <c r="B82" s="140"/>
      <c r="C82" s="304" t="s">
        <v>15</v>
      </c>
      <c r="D82" s="304"/>
      <c r="E82" s="304"/>
      <c r="F82" s="304"/>
      <c r="G82" s="304"/>
      <c r="H82" s="304"/>
      <c r="I82" s="140"/>
      <c r="J82" s="140"/>
      <c r="K82" s="140"/>
      <c r="L82" s="140"/>
      <c r="M82" s="140"/>
      <c r="N82" s="140"/>
      <c r="O82" s="140"/>
      <c r="P82" s="140"/>
    </row>
    <row r="83" spans="1:16" x14ac:dyDescent="0.2">
      <c r="A83" s="140"/>
      <c r="B83" s="140"/>
      <c r="C83" s="140"/>
      <c r="D83" s="140"/>
      <c r="E83" s="140"/>
      <c r="F83" s="140"/>
      <c r="G83" s="140"/>
      <c r="H83" s="140"/>
      <c r="I83" s="140"/>
      <c r="J83" s="140"/>
      <c r="K83" s="140"/>
      <c r="L83" s="140"/>
      <c r="M83" s="140"/>
      <c r="N83" s="140"/>
      <c r="O83" s="140"/>
      <c r="P83" s="140"/>
    </row>
    <row r="84" spans="1:16" x14ac:dyDescent="0.2">
      <c r="A84" s="171" t="s">
        <v>55</v>
      </c>
      <c r="B84" s="173"/>
      <c r="C84" s="174">
        <f>'Kops a'!C47</f>
        <v>0</v>
      </c>
      <c r="D84" s="175"/>
      <c r="E84" s="140"/>
      <c r="F84" s="140"/>
      <c r="G84" s="140"/>
      <c r="H84" s="140"/>
      <c r="I84" s="140"/>
      <c r="J84" s="140"/>
      <c r="K84" s="140"/>
      <c r="L84" s="140"/>
      <c r="M84" s="140"/>
      <c r="N84" s="140"/>
      <c r="O84" s="140"/>
      <c r="P84" s="140"/>
    </row>
    <row r="85" spans="1:16" x14ac:dyDescent="0.2">
      <c r="A85" s="140"/>
      <c r="B85" s="140"/>
      <c r="C85" s="140"/>
      <c r="D85" s="140"/>
      <c r="E85" s="140"/>
      <c r="F85" s="140"/>
      <c r="G85" s="140"/>
      <c r="H85" s="140"/>
      <c r="I85" s="140"/>
      <c r="J85" s="140"/>
      <c r="K85" s="140"/>
      <c r="L85" s="140"/>
      <c r="M85" s="140"/>
      <c r="N85" s="140"/>
      <c r="O85" s="140"/>
      <c r="P85" s="140"/>
    </row>
    <row r="86" spans="1:16" ht="13.5" x14ac:dyDescent="0.2">
      <c r="B86" s="186" t="s">
        <v>709</v>
      </c>
    </row>
    <row r="87" spans="1:16" ht="12" x14ac:dyDescent="0.2">
      <c r="B87" s="191" t="s">
        <v>710</v>
      </c>
    </row>
    <row r="88" spans="1:16" ht="12" x14ac:dyDescent="0.2">
      <c r="B88" s="191" t="s">
        <v>711</v>
      </c>
    </row>
  </sheetData>
  <mergeCells count="30">
    <mergeCell ref="C29:C34"/>
    <mergeCell ref="C38:C42"/>
    <mergeCell ref="C82:H82"/>
    <mergeCell ref="C4:I4"/>
    <mergeCell ref="F12:K12"/>
    <mergeCell ref="A9:F9"/>
    <mergeCell ref="J9:M9"/>
    <mergeCell ref="D8:L8"/>
    <mergeCell ref="A72:K72"/>
    <mergeCell ref="C75:H75"/>
    <mergeCell ref="C76:H76"/>
    <mergeCell ref="C81:H81"/>
    <mergeCell ref="C43:C45"/>
    <mergeCell ref="C47:C48"/>
    <mergeCell ref="C51:C52"/>
    <mergeCell ref="C58:C59"/>
    <mergeCell ref="C17:C22"/>
    <mergeCell ref="C23:C28"/>
    <mergeCell ref="N9:O9"/>
    <mergeCell ref="A12:A13"/>
    <mergeCell ref="B12:B13"/>
    <mergeCell ref="C12:C13"/>
    <mergeCell ref="D12:D13"/>
    <mergeCell ref="E12:E13"/>
    <mergeCell ref="L12:P12"/>
    <mergeCell ref="C2:I2"/>
    <mergeCell ref="C3:I3"/>
    <mergeCell ref="D5:L5"/>
    <mergeCell ref="D6:L6"/>
    <mergeCell ref="D7:L7"/>
  </mergeCells>
  <conditionalFormatting sqref="C81:H81 C75:H75 I15:J71 F15:G71 A15:A71">
    <cfRule type="cellIs" dxfId="90" priority="29" operator="equal">
      <formula>0</formula>
    </cfRule>
  </conditionalFormatting>
  <conditionalFormatting sqref="N9:O9 D5:L8 C81:H81 C75:H75 H14:H71 K14:P71">
    <cfRule type="cellIs" dxfId="89" priority="28" operator="equal">
      <formula>0</formula>
    </cfRule>
  </conditionalFormatting>
  <conditionalFormatting sqref="A9:F9">
    <cfRule type="containsText" dxfId="88" priority="26"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4:I4">
    <cfRule type="cellIs" dxfId="87" priority="25" operator="equal">
      <formula>0</formula>
    </cfRule>
  </conditionalFormatting>
  <conditionalFormatting sqref="O10">
    <cfRule type="cellIs" dxfId="86" priority="24" operator="equal">
      <formula>"20__. gada __. _________"</formula>
    </cfRule>
  </conditionalFormatting>
  <conditionalFormatting sqref="A72:K72">
    <cfRule type="containsText" dxfId="85" priority="23" operator="containsText" text="Tiešās izmaksas kopā, t. sk. darba devēja sociālais nodoklis __.__% ">
      <formula>NOT(ISERROR(SEARCH("Tiešās izmaksas kopā, t. sk. darba devēja sociālais nodoklis __.__% ",A72)))</formula>
    </cfRule>
  </conditionalFormatting>
  <conditionalFormatting sqref="L72:P72">
    <cfRule type="cellIs" dxfId="84" priority="18" operator="equal">
      <formula>0</formula>
    </cfRule>
  </conditionalFormatting>
  <conditionalFormatting sqref="A14:B14 F14:G14">
    <cfRule type="cellIs" dxfId="83" priority="13" operator="equal">
      <formula>0</formula>
    </cfRule>
  </conditionalFormatting>
  <conditionalFormatting sqref="I14:J14">
    <cfRule type="cellIs" dxfId="82" priority="11" operator="equal">
      <formula>0</formula>
    </cfRule>
  </conditionalFormatting>
  <conditionalFormatting sqref="P10">
    <cfRule type="cellIs" dxfId="81" priority="10" operator="equal">
      <formula>"20__. gada __. _________"</formula>
    </cfRule>
  </conditionalFormatting>
  <conditionalFormatting sqref="C84">
    <cfRule type="cellIs" dxfId="80" priority="5" operator="equal">
      <formula>0</formula>
    </cfRule>
  </conditionalFormatting>
  <conditionalFormatting sqref="D1">
    <cfRule type="cellIs" dxfId="79" priority="4" operator="equal">
      <formula>0</formula>
    </cfRule>
  </conditionalFormatting>
  <conditionalFormatting sqref="B54">
    <cfRule type="cellIs" dxfId="78" priority="3" operator="equal">
      <formula>0</formula>
    </cfRule>
  </conditionalFormatting>
  <conditionalFormatting sqref="B55">
    <cfRule type="cellIs" dxfId="77" priority="2" operator="equal">
      <formula>0</formula>
    </cfRule>
  </conditionalFormatting>
  <conditionalFormatting sqref="B57">
    <cfRule type="cellIs" dxfId="76" priority="1" operator="equal">
      <formula>0</formula>
    </cfRule>
  </conditionalFormatting>
  <pageMargins left="0.7" right="0.7" top="0.75" bottom="0.75" header="0.3" footer="0.3"/>
  <pageSetup paperSize="9" scale="79" fitToHeight="0" orientation="landscape" r:id="rId1"/>
  <headerFooter>
    <oddFooter>&amp;R&amp;P</oddFooter>
  </headerFooter>
  <rowBreaks count="1" manualBreakCount="1">
    <brk id="66" max="16383" man="1"/>
  </rowBreaks>
  <extLst>
    <ext xmlns:x14="http://schemas.microsoft.com/office/spreadsheetml/2009/9/main" uri="{78C0D931-6437-407d-A8EE-F0AAD7539E65}">
      <x14:conditionalFormattings>
        <x14:conditionalFormatting xmlns:xm="http://schemas.microsoft.com/office/excel/2006/main">
          <x14:cfRule type="containsText" priority="9" operator="containsText" id="{FF7EA908-55EC-4C43-BFD3-676EB2F59EFD}">
            <xm:f>NOT(ISERROR(SEARCH("Tāme sastādīta ____. gada ___. ______________",A78)))</xm:f>
            <xm:f>"Tāme sastādīta ____. gada ___. ______________"</xm:f>
            <x14:dxf>
              <font>
                <color auto="1"/>
              </font>
              <fill>
                <patternFill>
                  <bgColor rgb="FFC6EFCE"/>
                </patternFill>
              </fill>
            </x14:dxf>
          </x14:cfRule>
          <xm:sqref>A78</xm:sqref>
        </x14:conditionalFormatting>
        <x14:conditionalFormatting xmlns:xm="http://schemas.microsoft.com/office/excel/2006/main">
          <x14:cfRule type="containsText" priority="8" operator="containsText" id="{7D30F4F9-54F3-4EAD-9065-3BE0F6D67384}">
            <xm:f>NOT(ISERROR(SEARCH("Sertifikāta Nr. _________________________________",A84)))</xm:f>
            <xm:f>"Sertifikāta Nr. _________________________________"</xm:f>
            <x14:dxf>
              <font>
                <color auto="1"/>
              </font>
              <fill>
                <patternFill>
                  <bgColor rgb="FFC6EFCE"/>
                </patternFill>
              </fill>
            </x14:dxf>
          </x14:cfRule>
          <xm:sqref>A84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59999389629810485"/>
  </sheetPr>
  <dimension ref="A1:W82"/>
  <sheetViews>
    <sheetView tabSelected="1" view="pageBreakPreview" topLeftCell="A22" zoomScaleNormal="100" zoomScaleSheetLayoutView="100" workbookViewId="0">
      <selection activeCell="C58" sqref="C58"/>
    </sheetView>
  </sheetViews>
  <sheetFormatPr defaultColWidth="9.140625" defaultRowHeight="15" x14ac:dyDescent="0.25"/>
  <cols>
    <col min="1" max="1" width="4.5703125" style="135" customWidth="1"/>
    <col min="2" max="2" width="12" style="135" customWidth="1"/>
    <col min="3" max="3" width="41.42578125" style="135" customWidth="1"/>
    <col min="4" max="4" width="5.85546875" style="135" customWidth="1"/>
    <col min="5" max="5" width="8.7109375" style="135" customWidth="1"/>
    <col min="6" max="6" width="5.42578125" style="135" customWidth="1"/>
    <col min="7" max="7" width="4.85546875" style="135" customWidth="1"/>
    <col min="8" max="10" width="6.7109375" style="135" customWidth="1"/>
    <col min="11" max="11" width="7" style="135" customWidth="1"/>
    <col min="12" max="15" width="7.7109375" style="135" customWidth="1"/>
    <col min="16" max="16" width="9" style="135" customWidth="1"/>
    <col min="17" max="19" width="9.140625" style="135"/>
    <col min="20" max="20" width="12.7109375" style="135" customWidth="1"/>
    <col min="21" max="22" width="9.140625" style="135"/>
    <col min="23" max="23" width="9.140625" style="216"/>
    <col min="24" max="16384" width="9.140625" style="135"/>
  </cols>
  <sheetData>
    <row r="1" spans="1:21" x14ac:dyDescent="0.25">
      <c r="A1" s="131"/>
      <c r="B1" s="131"/>
      <c r="C1" s="133" t="s">
        <v>39</v>
      </c>
      <c r="D1" s="134">
        <f>'Kops a'!A25</f>
        <v>11</v>
      </c>
      <c r="E1" s="131"/>
      <c r="F1" s="131"/>
      <c r="G1" s="131"/>
      <c r="H1" s="131"/>
      <c r="I1" s="131"/>
      <c r="J1" s="131"/>
      <c r="N1" s="136"/>
      <c r="O1" s="133"/>
      <c r="P1" s="137"/>
    </row>
    <row r="2" spans="1:21" x14ac:dyDescent="0.25">
      <c r="A2" s="138"/>
      <c r="B2" s="138"/>
      <c r="C2" s="284" t="s">
        <v>619</v>
      </c>
      <c r="D2" s="284"/>
      <c r="E2" s="284"/>
      <c r="F2" s="284"/>
      <c r="G2" s="284"/>
      <c r="H2" s="284"/>
      <c r="I2" s="284"/>
      <c r="J2" s="138"/>
    </row>
    <row r="3" spans="1:21" x14ac:dyDescent="0.25">
      <c r="A3" s="139"/>
      <c r="B3" s="139"/>
      <c r="C3" s="285" t="s">
        <v>18</v>
      </c>
      <c r="D3" s="285"/>
      <c r="E3" s="285"/>
      <c r="F3" s="285"/>
      <c r="G3" s="285"/>
      <c r="H3" s="285"/>
      <c r="I3" s="285"/>
      <c r="J3" s="139"/>
    </row>
    <row r="4" spans="1:21" x14ac:dyDescent="0.25">
      <c r="A4" s="139"/>
      <c r="B4" s="139"/>
      <c r="C4" s="286" t="s">
        <v>53</v>
      </c>
      <c r="D4" s="286"/>
      <c r="E4" s="286"/>
      <c r="F4" s="286"/>
      <c r="G4" s="286"/>
      <c r="H4" s="286"/>
      <c r="I4" s="286"/>
      <c r="J4" s="139"/>
    </row>
    <row r="5" spans="1:21" x14ac:dyDescent="0.25">
      <c r="A5" s="131"/>
      <c r="B5" s="131"/>
      <c r="C5" s="133" t="s">
        <v>5</v>
      </c>
      <c r="D5" s="300" t="str">
        <f>'Kops a'!D6</f>
        <v>Daudzdzīvokļu dzīvojamā ēka</v>
      </c>
      <c r="E5" s="300"/>
      <c r="F5" s="300"/>
      <c r="G5" s="300"/>
      <c r="H5" s="300"/>
      <c r="I5" s="300"/>
      <c r="J5" s="300"/>
      <c r="K5" s="300"/>
      <c r="L5" s="300"/>
      <c r="M5" s="140"/>
      <c r="N5" s="140"/>
      <c r="O5" s="140"/>
      <c r="P5" s="140"/>
    </row>
    <row r="6" spans="1:21" x14ac:dyDescent="0.25">
      <c r="A6" s="131"/>
      <c r="B6" s="131"/>
      <c r="C6" s="133" t="s">
        <v>6</v>
      </c>
      <c r="D6" s="300" t="str">
        <f>'Kops a'!D7</f>
        <v>Daudzdzīvokļu dzīvojamās ēkas energoefektivitātes paaugstināšanas pasākumi</v>
      </c>
      <c r="E6" s="300"/>
      <c r="F6" s="300"/>
      <c r="G6" s="300"/>
      <c r="H6" s="300"/>
      <c r="I6" s="300"/>
      <c r="J6" s="300"/>
      <c r="K6" s="300"/>
      <c r="L6" s="300"/>
      <c r="M6" s="140"/>
      <c r="N6" s="140"/>
      <c r="O6" s="140"/>
      <c r="P6" s="140"/>
    </row>
    <row r="7" spans="1:21" x14ac:dyDescent="0.25">
      <c r="A7" s="131"/>
      <c r="B7" s="131"/>
      <c r="C7" s="133" t="s">
        <v>7</v>
      </c>
      <c r="D7" s="300" t="str">
        <f>'Kops a'!D8</f>
        <v>Krūmu iela 38, Liepāja</v>
      </c>
      <c r="E7" s="300"/>
      <c r="F7" s="300"/>
      <c r="G7" s="300"/>
      <c r="H7" s="300"/>
      <c r="I7" s="300"/>
      <c r="J7" s="300"/>
      <c r="K7" s="300"/>
      <c r="L7" s="300"/>
      <c r="M7" s="140"/>
      <c r="N7" s="140"/>
      <c r="O7" s="140"/>
      <c r="P7" s="140"/>
    </row>
    <row r="8" spans="1:21" x14ac:dyDescent="0.25">
      <c r="A8" s="131"/>
      <c r="B8" s="131"/>
      <c r="C8" s="141" t="s">
        <v>21</v>
      </c>
      <c r="D8" s="300" t="str">
        <f>'Kops a'!D9</f>
        <v>EA-29-17/WOOS</v>
      </c>
      <c r="E8" s="300"/>
      <c r="F8" s="300"/>
      <c r="G8" s="300"/>
      <c r="H8" s="300"/>
      <c r="I8" s="300"/>
      <c r="J8" s="300"/>
      <c r="K8" s="300"/>
      <c r="L8" s="300"/>
      <c r="M8" s="140"/>
      <c r="N8" s="140"/>
      <c r="O8" s="140"/>
      <c r="P8" s="140"/>
    </row>
    <row r="9" spans="1:21" ht="11.25" customHeight="1" x14ac:dyDescent="0.25">
      <c r="A9" s="287" t="s">
        <v>529</v>
      </c>
      <c r="B9" s="287"/>
      <c r="C9" s="287"/>
      <c r="D9" s="287"/>
      <c r="E9" s="287"/>
      <c r="F9" s="287"/>
      <c r="G9" s="142"/>
      <c r="H9" s="142"/>
      <c r="I9" s="142"/>
      <c r="J9" s="291" t="s">
        <v>40</v>
      </c>
      <c r="K9" s="291"/>
      <c r="L9" s="291"/>
      <c r="M9" s="291"/>
      <c r="N9" s="299">
        <f>P59</f>
        <v>0</v>
      </c>
      <c r="O9" s="299"/>
      <c r="P9" s="142"/>
    </row>
    <row r="10" spans="1:21" x14ac:dyDescent="0.25">
      <c r="A10" s="143"/>
      <c r="B10" s="181"/>
      <c r="C10" s="141"/>
      <c r="D10" s="131"/>
      <c r="E10" s="131"/>
      <c r="F10" s="131"/>
      <c r="G10" s="131"/>
      <c r="H10" s="131"/>
      <c r="I10" s="131"/>
      <c r="J10" s="131"/>
      <c r="K10" s="131"/>
      <c r="L10" s="138"/>
      <c r="M10" s="138"/>
      <c r="O10" s="182"/>
      <c r="P10" s="145" t="str">
        <f>A65</f>
        <v>Tāme sastādīta 20__. gada __. _________</v>
      </c>
    </row>
    <row r="11" spans="1:21" ht="15.75" thickBot="1" x14ac:dyDescent="0.3">
      <c r="A11" s="143"/>
      <c r="B11" s="181"/>
      <c r="C11" s="141"/>
      <c r="D11" s="131"/>
      <c r="E11" s="131"/>
      <c r="F11" s="131"/>
      <c r="G11" s="131"/>
      <c r="H11" s="131"/>
      <c r="I11" s="131"/>
      <c r="J11" s="131"/>
      <c r="K11" s="131"/>
      <c r="L11" s="146"/>
      <c r="M11" s="146"/>
      <c r="N11" s="147"/>
      <c r="O11" s="136"/>
      <c r="P11" s="131"/>
    </row>
    <row r="12" spans="1:21" x14ac:dyDescent="0.25">
      <c r="A12" s="292" t="s">
        <v>24</v>
      </c>
      <c r="B12" s="294" t="s">
        <v>41</v>
      </c>
      <c r="C12" s="289" t="s">
        <v>42</v>
      </c>
      <c r="D12" s="297" t="s">
        <v>43</v>
      </c>
      <c r="E12" s="301" t="s">
        <v>44</v>
      </c>
      <c r="F12" s="288" t="s">
        <v>45</v>
      </c>
      <c r="G12" s="289"/>
      <c r="H12" s="289"/>
      <c r="I12" s="289"/>
      <c r="J12" s="289"/>
      <c r="K12" s="290"/>
      <c r="L12" s="288" t="s">
        <v>46</v>
      </c>
      <c r="M12" s="289"/>
      <c r="N12" s="289"/>
      <c r="O12" s="289"/>
      <c r="P12" s="290"/>
    </row>
    <row r="13" spans="1:21" ht="90.75" customHeight="1" thickBot="1" x14ac:dyDescent="0.3">
      <c r="A13" s="293"/>
      <c r="B13" s="295"/>
      <c r="C13" s="296"/>
      <c r="D13" s="298"/>
      <c r="E13" s="302"/>
      <c r="F13" s="148" t="s">
        <v>47</v>
      </c>
      <c r="G13" s="149" t="s">
        <v>48</v>
      </c>
      <c r="H13" s="149" t="s">
        <v>49</v>
      </c>
      <c r="I13" s="149" t="s">
        <v>50</v>
      </c>
      <c r="J13" s="149" t="s">
        <v>51</v>
      </c>
      <c r="K13" s="150" t="s">
        <v>52</v>
      </c>
      <c r="L13" s="148" t="s">
        <v>47</v>
      </c>
      <c r="M13" s="149" t="s">
        <v>49</v>
      </c>
      <c r="N13" s="149" t="s">
        <v>50</v>
      </c>
      <c r="O13" s="149" t="s">
        <v>51</v>
      </c>
      <c r="P13" s="150" t="s">
        <v>52</v>
      </c>
    </row>
    <row r="14" spans="1:21" x14ac:dyDescent="0.25">
      <c r="A14" s="151" t="s">
        <v>69</v>
      </c>
      <c r="B14" s="152"/>
      <c r="C14" s="109" t="s">
        <v>597</v>
      </c>
      <c r="D14" s="110"/>
      <c r="E14" s="110"/>
      <c r="F14" s="156"/>
      <c r="G14" s="157"/>
      <c r="H14" s="157">
        <f>ROUND(F14*G14,2)</f>
        <v>0</v>
      </c>
      <c r="I14" s="157"/>
      <c r="J14" s="157"/>
      <c r="K14" s="158">
        <f>SUM(H14:J14)</f>
        <v>0</v>
      </c>
      <c r="L14" s="178">
        <f>ROUND(E14*F14,2)</f>
        <v>0</v>
      </c>
      <c r="M14" s="179">
        <f>ROUND(H14*E14,2)</f>
        <v>0</v>
      </c>
      <c r="N14" s="179">
        <f>ROUND(I14*E14,2)</f>
        <v>0</v>
      </c>
      <c r="O14" s="179">
        <f>ROUND(J14*E14,2)</f>
        <v>0</v>
      </c>
      <c r="P14" s="180">
        <f>SUM(M14:O14)</f>
        <v>0</v>
      </c>
      <c r="R14" s="212"/>
      <c r="S14" s="119"/>
      <c r="T14" s="119"/>
      <c r="U14" s="119"/>
    </row>
    <row r="15" spans="1:21" ht="33.75" x14ac:dyDescent="0.25">
      <c r="A15" s="184">
        <v>1</v>
      </c>
      <c r="B15" s="195" t="s">
        <v>603</v>
      </c>
      <c r="C15" s="114" t="s">
        <v>531</v>
      </c>
      <c r="D15" s="111" t="s">
        <v>68</v>
      </c>
      <c r="E15" s="93">
        <v>746</v>
      </c>
      <c r="F15" s="156"/>
      <c r="G15" s="157"/>
      <c r="H15" s="162">
        <f t="shared" ref="H15:H58" si="0">ROUND(F15*G15,2)</f>
        <v>0</v>
      </c>
      <c r="I15" s="157"/>
      <c r="J15" s="157"/>
      <c r="K15" s="163">
        <f t="shared" ref="K15:K58" si="1">SUM(H15:J15)</f>
        <v>0</v>
      </c>
      <c r="L15" s="164">
        <f t="shared" ref="L15:L58" si="2">ROUND(E15*F15,2)</f>
        <v>0</v>
      </c>
      <c r="M15" s="162">
        <f t="shared" ref="M15:M58" si="3">ROUND(H15*E15,2)</f>
        <v>0</v>
      </c>
      <c r="N15" s="162">
        <f t="shared" ref="N15:N58" si="4">ROUND(I15*E15,2)</f>
        <v>0</v>
      </c>
      <c r="O15" s="162">
        <f t="shared" ref="O15:O58" si="5">ROUND(J15*E15,2)</f>
        <v>0</v>
      </c>
      <c r="P15" s="163">
        <f t="shared" ref="P15:P58" si="6">SUM(M15:O15)</f>
        <v>0</v>
      </c>
      <c r="R15" s="212"/>
      <c r="S15" s="120"/>
      <c r="T15" s="121"/>
      <c r="U15" s="122"/>
    </row>
    <row r="16" spans="1:21" ht="22.5" x14ac:dyDescent="0.25">
      <c r="A16" s="184">
        <v>2</v>
      </c>
      <c r="B16" s="196" t="s">
        <v>557</v>
      </c>
      <c r="C16" s="115" t="s">
        <v>598</v>
      </c>
      <c r="D16" s="94" t="s">
        <v>526</v>
      </c>
      <c r="E16" s="94">
        <v>1</v>
      </c>
      <c r="F16" s="156"/>
      <c r="G16" s="157"/>
      <c r="H16" s="162">
        <f t="shared" si="0"/>
        <v>0</v>
      </c>
      <c r="I16" s="157"/>
      <c r="J16" s="157"/>
      <c r="K16" s="163">
        <f t="shared" si="1"/>
        <v>0</v>
      </c>
      <c r="L16" s="164">
        <f t="shared" si="2"/>
        <v>0</v>
      </c>
      <c r="M16" s="162">
        <f t="shared" si="3"/>
        <v>0</v>
      </c>
      <c r="N16" s="162">
        <f t="shared" si="4"/>
        <v>0</v>
      </c>
      <c r="O16" s="162">
        <f t="shared" si="5"/>
        <v>0</v>
      </c>
      <c r="P16" s="163">
        <f t="shared" si="6"/>
        <v>0</v>
      </c>
      <c r="R16" s="212"/>
      <c r="S16" s="120"/>
      <c r="T16" s="121"/>
      <c r="U16" s="120"/>
    </row>
    <row r="17" spans="1:21" ht="33.75" x14ac:dyDescent="0.25">
      <c r="A17" s="184">
        <v>3</v>
      </c>
      <c r="B17" s="196" t="s">
        <v>557</v>
      </c>
      <c r="C17" s="115" t="s">
        <v>532</v>
      </c>
      <c r="D17" s="94" t="s">
        <v>526</v>
      </c>
      <c r="E17" s="94">
        <v>141</v>
      </c>
      <c r="F17" s="156"/>
      <c r="G17" s="157"/>
      <c r="H17" s="162">
        <f t="shared" si="0"/>
        <v>0</v>
      </c>
      <c r="I17" s="157"/>
      <c r="J17" s="157"/>
      <c r="K17" s="163">
        <f t="shared" si="1"/>
        <v>0</v>
      </c>
      <c r="L17" s="164">
        <f t="shared" si="2"/>
        <v>0</v>
      </c>
      <c r="M17" s="162">
        <f t="shared" si="3"/>
        <v>0</v>
      </c>
      <c r="N17" s="162">
        <f t="shared" si="4"/>
        <v>0</v>
      </c>
      <c r="O17" s="162">
        <f t="shared" si="5"/>
        <v>0</v>
      </c>
      <c r="P17" s="163">
        <f t="shared" si="6"/>
        <v>0</v>
      </c>
      <c r="R17" s="212"/>
      <c r="S17" s="120"/>
      <c r="T17" s="121"/>
      <c r="U17" s="120"/>
    </row>
    <row r="18" spans="1:21" x14ac:dyDescent="0.25">
      <c r="A18" s="184">
        <v>4</v>
      </c>
      <c r="B18" s="197" t="s">
        <v>604</v>
      </c>
      <c r="C18" s="336" t="s">
        <v>599</v>
      </c>
      <c r="D18" s="94" t="s">
        <v>68</v>
      </c>
      <c r="E18" s="94">
        <v>59</v>
      </c>
      <c r="F18" s="156"/>
      <c r="G18" s="157"/>
      <c r="H18" s="162">
        <f t="shared" si="0"/>
        <v>0</v>
      </c>
      <c r="I18" s="157"/>
      <c r="J18" s="157"/>
      <c r="K18" s="163">
        <f t="shared" si="1"/>
        <v>0</v>
      </c>
      <c r="L18" s="164">
        <f t="shared" si="2"/>
        <v>0</v>
      </c>
      <c r="M18" s="162">
        <f t="shared" si="3"/>
        <v>0</v>
      </c>
      <c r="N18" s="162">
        <f t="shared" si="4"/>
        <v>0</v>
      </c>
      <c r="O18" s="162">
        <f t="shared" si="5"/>
        <v>0</v>
      </c>
      <c r="P18" s="163">
        <f t="shared" si="6"/>
        <v>0</v>
      </c>
      <c r="R18" s="212"/>
      <c r="S18" s="120"/>
      <c r="T18" s="123"/>
      <c r="U18" s="120"/>
    </row>
    <row r="19" spans="1:21" x14ac:dyDescent="0.25">
      <c r="A19" s="184">
        <v>5</v>
      </c>
      <c r="B19" s="197" t="s">
        <v>605</v>
      </c>
      <c r="C19" s="338"/>
      <c r="D19" s="94" t="s">
        <v>68</v>
      </c>
      <c r="E19" s="94">
        <v>17</v>
      </c>
      <c r="F19" s="156"/>
      <c r="G19" s="157"/>
      <c r="H19" s="162">
        <f t="shared" si="0"/>
        <v>0</v>
      </c>
      <c r="I19" s="157"/>
      <c r="J19" s="157"/>
      <c r="K19" s="163">
        <f t="shared" si="1"/>
        <v>0</v>
      </c>
      <c r="L19" s="164">
        <f t="shared" si="2"/>
        <v>0</v>
      </c>
      <c r="M19" s="162">
        <f t="shared" si="3"/>
        <v>0</v>
      </c>
      <c r="N19" s="162">
        <f t="shared" si="4"/>
        <v>0</v>
      </c>
      <c r="O19" s="162">
        <f t="shared" si="5"/>
        <v>0</v>
      </c>
      <c r="P19" s="163">
        <f t="shared" si="6"/>
        <v>0</v>
      </c>
      <c r="R19" s="212"/>
      <c r="S19" s="120"/>
      <c r="T19" s="123"/>
      <c r="U19" s="120"/>
    </row>
    <row r="20" spans="1:21" x14ac:dyDescent="0.25">
      <c r="A20" s="184">
        <v>6</v>
      </c>
      <c r="B20" s="197" t="s">
        <v>606</v>
      </c>
      <c r="C20" s="338"/>
      <c r="D20" s="94" t="s">
        <v>68</v>
      </c>
      <c r="E20" s="94">
        <v>27</v>
      </c>
      <c r="F20" s="156"/>
      <c r="G20" s="157"/>
      <c r="H20" s="162">
        <f t="shared" si="0"/>
        <v>0</v>
      </c>
      <c r="I20" s="157"/>
      <c r="J20" s="157"/>
      <c r="K20" s="163">
        <f t="shared" si="1"/>
        <v>0</v>
      </c>
      <c r="L20" s="164">
        <f t="shared" si="2"/>
        <v>0</v>
      </c>
      <c r="M20" s="162">
        <f t="shared" si="3"/>
        <v>0</v>
      </c>
      <c r="N20" s="162">
        <f t="shared" si="4"/>
        <v>0</v>
      </c>
      <c r="O20" s="162">
        <f t="shared" si="5"/>
        <v>0</v>
      </c>
      <c r="P20" s="163">
        <f t="shared" si="6"/>
        <v>0</v>
      </c>
      <c r="R20" s="212"/>
      <c r="S20" s="120"/>
      <c r="T20" s="123"/>
      <c r="U20" s="120"/>
    </row>
    <row r="21" spans="1:21" x14ac:dyDescent="0.25">
      <c r="A21" s="184">
        <v>7</v>
      </c>
      <c r="B21" s="197" t="s">
        <v>607</v>
      </c>
      <c r="C21" s="338"/>
      <c r="D21" s="94" t="s">
        <v>68</v>
      </c>
      <c r="E21" s="94">
        <v>16</v>
      </c>
      <c r="F21" s="156"/>
      <c r="G21" s="157"/>
      <c r="H21" s="162">
        <f t="shared" si="0"/>
        <v>0</v>
      </c>
      <c r="I21" s="157"/>
      <c r="J21" s="157"/>
      <c r="K21" s="163">
        <f t="shared" si="1"/>
        <v>0</v>
      </c>
      <c r="L21" s="164">
        <f t="shared" si="2"/>
        <v>0</v>
      </c>
      <c r="M21" s="162">
        <f t="shared" si="3"/>
        <v>0</v>
      </c>
      <c r="N21" s="162">
        <f t="shared" si="4"/>
        <v>0</v>
      </c>
      <c r="O21" s="162">
        <f t="shared" si="5"/>
        <v>0</v>
      </c>
      <c r="P21" s="163">
        <f t="shared" si="6"/>
        <v>0</v>
      </c>
      <c r="R21" s="212"/>
      <c r="S21" s="120"/>
      <c r="T21" s="123"/>
      <c r="U21" s="120"/>
    </row>
    <row r="22" spans="1:21" x14ac:dyDescent="0.25">
      <c r="A22" s="184">
        <v>8</v>
      </c>
      <c r="B22" s="197" t="s">
        <v>608</v>
      </c>
      <c r="C22" s="338"/>
      <c r="D22" s="94" t="s">
        <v>68</v>
      </c>
      <c r="E22" s="94">
        <v>260</v>
      </c>
      <c r="F22" s="156"/>
      <c r="G22" s="157"/>
      <c r="H22" s="162">
        <f t="shared" si="0"/>
        <v>0</v>
      </c>
      <c r="I22" s="157"/>
      <c r="J22" s="157"/>
      <c r="K22" s="163">
        <f t="shared" si="1"/>
        <v>0</v>
      </c>
      <c r="L22" s="164">
        <f t="shared" si="2"/>
        <v>0</v>
      </c>
      <c r="M22" s="162">
        <f t="shared" si="3"/>
        <v>0</v>
      </c>
      <c r="N22" s="162">
        <f t="shared" si="4"/>
        <v>0</v>
      </c>
      <c r="O22" s="162">
        <f t="shared" si="5"/>
        <v>0</v>
      </c>
      <c r="P22" s="163">
        <f t="shared" si="6"/>
        <v>0</v>
      </c>
      <c r="R22" s="212"/>
      <c r="S22" s="120"/>
      <c r="T22" s="123"/>
      <c r="U22" s="120"/>
    </row>
    <row r="23" spans="1:21" x14ac:dyDescent="0.25">
      <c r="A23" s="184">
        <v>9</v>
      </c>
      <c r="B23" s="197" t="s">
        <v>609</v>
      </c>
      <c r="C23" s="337"/>
      <c r="D23" s="94" t="s">
        <v>68</v>
      </c>
      <c r="E23" s="94">
        <v>237</v>
      </c>
      <c r="F23" s="156"/>
      <c r="G23" s="157"/>
      <c r="H23" s="162">
        <f t="shared" si="0"/>
        <v>0</v>
      </c>
      <c r="I23" s="157"/>
      <c r="J23" s="157"/>
      <c r="K23" s="163">
        <f t="shared" si="1"/>
        <v>0</v>
      </c>
      <c r="L23" s="164">
        <f t="shared" si="2"/>
        <v>0</v>
      </c>
      <c r="M23" s="162">
        <f t="shared" si="3"/>
        <v>0</v>
      </c>
      <c r="N23" s="162">
        <f t="shared" si="4"/>
        <v>0</v>
      </c>
      <c r="O23" s="162">
        <f t="shared" si="5"/>
        <v>0</v>
      </c>
      <c r="P23" s="163">
        <f t="shared" si="6"/>
        <v>0</v>
      </c>
      <c r="R23" s="212"/>
      <c r="S23" s="120"/>
      <c r="T23" s="123"/>
      <c r="U23" s="120"/>
    </row>
    <row r="24" spans="1:21" x14ac:dyDescent="0.25">
      <c r="A24" s="184">
        <v>10</v>
      </c>
      <c r="B24" s="196" t="s">
        <v>610</v>
      </c>
      <c r="C24" s="336" t="s">
        <v>806</v>
      </c>
      <c r="D24" s="94" t="s">
        <v>68</v>
      </c>
      <c r="E24" s="94">
        <v>59</v>
      </c>
      <c r="F24" s="156"/>
      <c r="G24" s="157"/>
      <c r="H24" s="162">
        <f t="shared" si="0"/>
        <v>0</v>
      </c>
      <c r="I24" s="157"/>
      <c r="J24" s="157"/>
      <c r="K24" s="163">
        <f t="shared" si="1"/>
        <v>0</v>
      </c>
      <c r="L24" s="164">
        <f t="shared" si="2"/>
        <v>0</v>
      </c>
      <c r="M24" s="162">
        <f t="shared" si="3"/>
        <v>0</v>
      </c>
      <c r="N24" s="162">
        <f t="shared" si="4"/>
        <v>0</v>
      </c>
      <c r="O24" s="162">
        <f t="shared" si="5"/>
        <v>0</v>
      </c>
      <c r="P24" s="163">
        <f t="shared" si="6"/>
        <v>0</v>
      </c>
      <c r="R24" s="212"/>
      <c r="S24" s="120"/>
      <c r="T24" s="121"/>
      <c r="U24" s="120"/>
    </row>
    <row r="25" spans="1:21" x14ac:dyDescent="0.25">
      <c r="A25" s="184">
        <v>11</v>
      </c>
      <c r="B25" s="196" t="s">
        <v>611</v>
      </c>
      <c r="C25" s="338"/>
      <c r="D25" s="94" t="s">
        <v>68</v>
      </c>
      <c r="E25" s="94">
        <v>17</v>
      </c>
      <c r="F25" s="156"/>
      <c r="G25" s="157"/>
      <c r="H25" s="162">
        <f t="shared" si="0"/>
        <v>0</v>
      </c>
      <c r="I25" s="157"/>
      <c r="J25" s="157"/>
      <c r="K25" s="163">
        <f t="shared" si="1"/>
        <v>0</v>
      </c>
      <c r="L25" s="164">
        <f t="shared" si="2"/>
        <v>0</v>
      </c>
      <c r="M25" s="162">
        <f t="shared" si="3"/>
        <v>0</v>
      </c>
      <c r="N25" s="162">
        <f t="shared" si="4"/>
        <v>0</v>
      </c>
      <c r="O25" s="162">
        <f t="shared" si="5"/>
        <v>0</v>
      </c>
      <c r="P25" s="163">
        <f t="shared" si="6"/>
        <v>0</v>
      </c>
      <c r="R25" s="212"/>
      <c r="S25" s="120"/>
      <c r="T25" s="121"/>
      <c r="U25" s="120"/>
    </row>
    <row r="26" spans="1:21" x14ac:dyDescent="0.25">
      <c r="A26" s="184">
        <v>12</v>
      </c>
      <c r="B26" s="196" t="s">
        <v>784</v>
      </c>
      <c r="C26" s="338"/>
      <c r="D26" s="94" t="s">
        <v>68</v>
      </c>
      <c r="E26" s="94">
        <v>27</v>
      </c>
      <c r="F26" s="156"/>
      <c r="G26" s="157"/>
      <c r="H26" s="162">
        <f t="shared" si="0"/>
        <v>0</v>
      </c>
      <c r="I26" s="157"/>
      <c r="J26" s="157"/>
      <c r="K26" s="163">
        <f t="shared" si="1"/>
        <v>0</v>
      </c>
      <c r="L26" s="164">
        <f t="shared" si="2"/>
        <v>0</v>
      </c>
      <c r="M26" s="162">
        <f t="shared" si="3"/>
        <v>0</v>
      </c>
      <c r="N26" s="162">
        <f t="shared" si="4"/>
        <v>0</v>
      </c>
      <c r="O26" s="162">
        <f t="shared" si="5"/>
        <v>0</v>
      </c>
      <c r="P26" s="163">
        <f t="shared" si="6"/>
        <v>0</v>
      </c>
      <c r="R26" s="212"/>
      <c r="S26" s="120"/>
      <c r="T26" s="121"/>
      <c r="U26" s="120"/>
    </row>
    <row r="27" spans="1:21" x14ac:dyDescent="0.25">
      <c r="A27" s="184">
        <v>13</v>
      </c>
      <c r="B27" s="196" t="s">
        <v>785</v>
      </c>
      <c r="C27" s="338"/>
      <c r="D27" s="94" t="s">
        <v>68</v>
      </c>
      <c r="E27" s="94">
        <v>16</v>
      </c>
      <c r="F27" s="156"/>
      <c r="G27" s="157"/>
      <c r="H27" s="162">
        <f t="shared" si="0"/>
        <v>0</v>
      </c>
      <c r="I27" s="157"/>
      <c r="J27" s="157"/>
      <c r="K27" s="163">
        <f t="shared" si="1"/>
        <v>0</v>
      </c>
      <c r="L27" s="164">
        <f t="shared" si="2"/>
        <v>0</v>
      </c>
      <c r="M27" s="162">
        <f t="shared" si="3"/>
        <v>0</v>
      </c>
      <c r="N27" s="162">
        <f t="shared" si="4"/>
        <v>0</v>
      </c>
      <c r="O27" s="162">
        <f t="shared" si="5"/>
        <v>0</v>
      </c>
      <c r="P27" s="163">
        <f t="shared" si="6"/>
        <v>0</v>
      </c>
      <c r="R27" s="212"/>
      <c r="S27" s="120"/>
      <c r="T27" s="121"/>
      <c r="U27" s="120"/>
    </row>
    <row r="28" spans="1:21" x14ac:dyDescent="0.25">
      <c r="A28" s="184">
        <v>14</v>
      </c>
      <c r="B28" s="196" t="s">
        <v>612</v>
      </c>
      <c r="C28" s="338"/>
      <c r="D28" s="94" t="s">
        <v>68</v>
      </c>
      <c r="E28" s="94">
        <v>260</v>
      </c>
      <c r="F28" s="156"/>
      <c r="G28" s="157"/>
      <c r="H28" s="162">
        <f t="shared" si="0"/>
        <v>0</v>
      </c>
      <c r="I28" s="157"/>
      <c r="J28" s="157"/>
      <c r="K28" s="163">
        <f t="shared" si="1"/>
        <v>0</v>
      </c>
      <c r="L28" s="164">
        <f t="shared" si="2"/>
        <v>0</v>
      </c>
      <c r="M28" s="162">
        <f t="shared" si="3"/>
        <v>0</v>
      </c>
      <c r="N28" s="162">
        <f t="shared" si="4"/>
        <v>0</v>
      </c>
      <c r="O28" s="162">
        <f t="shared" si="5"/>
        <v>0</v>
      </c>
      <c r="P28" s="163">
        <f t="shared" si="6"/>
        <v>0</v>
      </c>
      <c r="R28" s="212"/>
      <c r="S28" s="120"/>
      <c r="T28" s="121"/>
      <c r="U28" s="120"/>
    </row>
    <row r="29" spans="1:21" x14ac:dyDescent="0.25">
      <c r="A29" s="184">
        <v>15</v>
      </c>
      <c r="B29" s="196" t="s">
        <v>613</v>
      </c>
      <c r="C29" s="337"/>
      <c r="D29" s="94" t="s">
        <v>68</v>
      </c>
      <c r="E29" s="94">
        <v>237</v>
      </c>
      <c r="F29" s="156"/>
      <c r="G29" s="157"/>
      <c r="H29" s="162">
        <f t="shared" si="0"/>
        <v>0</v>
      </c>
      <c r="I29" s="157"/>
      <c r="J29" s="157"/>
      <c r="K29" s="163">
        <f t="shared" si="1"/>
        <v>0</v>
      </c>
      <c r="L29" s="164">
        <f t="shared" si="2"/>
        <v>0</v>
      </c>
      <c r="M29" s="162">
        <f t="shared" si="3"/>
        <v>0</v>
      </c>
      <c r="N29" s="162">
        <f t="shared" si="4"/>
        <v>0</v>
      </c>
      <c r="O29" s="162">
        <f t="shared" si="5"/>
        <v>0</v>
      </c>
      <c r="P29" s="163">
        <f t="shared" si="6"/>
        <v>0</v>
      </c>
      <c r="R29" s="212"/>
      <c r="S29" s="120"/>
      <c r="T29" s="121"/>
      <c r="U29" s="120"/>
    </row>
    <row r="30" spans="1:21" x14ac:dyDescent="0.25">
      <c r="A30" s="184">
        <v>16</v>
      </c>
      <c r="B30" s="197" t="s">
        <v>614</v>
      </c>
      <c r="C30" s="336" t="s">
        <v>534</v>
      </c>
      <c r="D30" s="94" t="s">
        <v>595</v>
      </c>
      <c r="E30" s="94">
        <v>55</v>
      </c>
      <c r="F30" s="156"/>
      <c r="G30" s="157"/>
      <c r="H30" s="162">
        <f t="shared" si="0"/>
        <v>0</v>
      </c>
      <c r="I30" s="157"/>
      <c r="J30" s="157"/>
      <c r="K30" s="163">
        <f t="shared" si="1"/>
        <v>0</v>
      </c>
      <c r="L30" s="164">
        <f t="shared" si="2"/>
        <v>0</v>
      </c>
      <c r="M30" s="162">
        <f t="shared" si="3"/>
        <v>0</v>
      </c>
      <c r="N30" s="162">
        <f t="shared" si="4"/>
        <v>0</v>
      </c>
      <c r="O30" s="162">
        <f t="shared" si="5"/>
        <v>0</v>
      </c>
      <c r="P30" s="163">
        <f t="shared" si="6"/>
        <v>0</v>
      </c>
      <c r="R30" s="212"/>
      <c r="S30" s="120"/>
      <c r="T30" s="123"/>
      <c r="U30" s="120"/>
    </row>
    <row r="31" spans="1:21" x14ac:dyDescent="0.25">
      <c r="A31" s="184">
        <v>17</v>
      </c>
      <c r="B31" s="197" t="s">
        <v>567</v>
      </c>
      <c r="C31" s="338"/>
      <c r="D31" s="94" t="s">
        <v>595</v>
      </c>
      <c r="E31" s="94">
        <v>15</v>
      </c>
      <c r="F31" s="156"/>
      <c r="G31" s="157"/>
      <c r="H31" s="162">
        <f t="shared" si="0"/>
        <v>0</v>
      </c>
      <c r="I31" s="157"/>
      <c r="J31" s="157"/>
      <c r="K31" s="163">
        <f t="shared" si="1"/>
        <v>0</v>
      </c>
      <c r="L31" s="164">
        <f t="shared" si="2"/>
        <v>0</v>
      </c>
      <c r="M31" s="162">
        <f t="shared" si="3"/>
        <v>0</v>
      </c>
      <c r="N31" s="162">
        <f t="shared" si="4"/>
        <v>0</v>
      </c>
      <c r="O31" s="162">
        <f t="shared" si="5"/>
        <v>0</v>
      </c>
      <c r="P31" s="163">
        <f t="shared" si="6"/>
        <v>0</v>
      </c>
      <c r="R31" s="212"/>
      <c r="S31" s="120"/>
      <c r="T31" s="123"/>
      <c r="U31" s="120"/>
    </row>
    <row r="32" spans="1:21" x14ac:dyDescent="0.25">
      <c r="A32" s="184">
        <v>18</v>
      </c>
      <c r="B32" s="197" t="s">
        <v>568</v>
      </c>
      <c r="C32" s="338"/>
      <c r="D32" s="94" t="s">
        <v>595</v>
      </c>
      <c r="E32" s="94">
        <v>25</v>
      </c>
      <c r="F32" s="156"/>
      <c r="G32" s="157"/>
      <c r="H32" s="162">
        <f t="shared" si="0"/>
        <v>0</v>
      </c>
      <c r="I32" s="157"/>
      <c r="J32" s="157"/>
      <c r="K32" s="163">
        <f t="shared" si="1"/>
        <v>0</v>
      </c>
      <c r="L32" s="164">
        <f t="shared" si="2"/>
        <v>0</v>
      </c>
      <c r="M32" s="162">
        <f t="shared" si="3"/>
        <v>0</v>
      </c>
      <c r="N32" s="162">
        <f t="shared" si="4"/>
        <v>0</v>
      </c>
      <c r="O32" s="162">
        <f t="shared" si="5"/>
        <v>0</v>
      </c>
      <c r="P32" s="163">
        <f t="shared" si="6"/>
        <v>0</v>
      </c>
      <c r="R32" s="212"/>
      <c r="S32" s="120"/>
      <c r="T32" s="123"/>
      <c r="U32" s="120"/>
    </row>
    <row r="33" spans="1:21" x14ac:dyDescent="0.25">
      <c r="A33" s="184">
        <v>19</v>
      </c>
      <c r="B33" s="197" t="s">
        <v>569</v>
      </c>
      <c r="C33" s="338"/>
      <c r="D33" s="94" t="s">
        <v>595</v>
      </c>
      <c r="E33" s="94">
        <v>15</v>
      </c>
      <c r="F33" s="156"/>
      <c r="G33" s="157"/>
      <c r="H33" s="162">
        <f t="shared" si="0"/>
        <v>0</v>
      </c>
      <c r="I33" s="157"/>
      <c r="J33" s="157"/>
      <c r="K33" s="163">
        <f t="shared" si="1"/>
        <v>0</v>
      </c>
      <c r="L33" s="164">
        <f t="shared" si="2"/>
        <v>0</v>
      </c>
      <c r="M33" s="162">
        <f t="shared" si="3"/>
        <v>0</v>
      </c>
      <c r="N33" s="162">
        <f t="shared" si="4"/>
        <v>0</v>
      </c>
      <c r="O33" s="162">
        <f t="shared" si="5"/>
        <v>0</v>
      </c>
      <c r="P33" s="163">
        <f t="shared" si="6"/>
        <v>0</v>
      </c>
      <c r="R33" s="212"/>
      <c r="S33" s="120"/>
      <c r="T33" s="123"/>
      <c r="U33" s="120"/>
    </row>
    <row r="34" spans="1:21" x14ac:dyDescent="0.25">
      <c r="A34" s="184">
        <v>20</v>
      </c>
      <c r="B34" s="197" t="s">
        <v>570</v>
      </c>
      <c r="C34" s="338"/>
      <c r="D34" s="94" t="s">
        <v>595</v>
      </c>
      <c r="E34" s="94">
        <v>250</v>
      </c>
      <c r="F34" s="156"/>
      <c r="G34" s="157"/>
      <c r="H34" s="162">
        <f t="shared" si="0"/>
        <v>0</v>
      </c>
      <c r="I34" s="157"/>
      <c r="J34" s="157"/>
      <c r="K34" s="163">
        <f t="shared" si="1"/>
        <v>0</v>
      </c>
      <c r="L34" s="164">
        <f t="shared" si="2"/>
        <v>0</v>
      </c>
      <c r="M34" s="162">
        <f t="shared" si="3"/>
        <v>0</v>
      </c>
      <c r="N34" s="162">
        <f t="shared" si="4"/>
        <v>0</v>
      </c>
      <c r="O34" s="162">
        <f t="shared" si="5"/>
        <v>0</v>
      </c>
      <c r="P34" s="163">
        <f t="shared" si="6"/>
        <v>0</v>
      </c>
      <c r="R34" s="212"/>
      <c r="S34" s="120"/>
      <c r="T34" s="123"/>
      <c r="U34" s="120"/>
    </row>
    <row r="35" spans="1:21" x14ac:dyDescent="0.25">
      <c r="A35" s="184">
        <v>21</v>
      </c>
      <c r="B35" s="197" t="s">
        <v>571</v>
      </c>
      <c r="C35" s="338"/>
      <c r="D35" s="94" t="s">
        <v>595</v>
      </c>
      <c r="E35" s="94">
        <v>230</v>
      </c>
      <c r="F35" s="156"/>
      <c r="G35" s="157"/>
      <c r="H35" s="162">
        <f t="shared" si="0"/>
        <v>0</v>
      </c>
      <c r="I35" s="157"/>
      <c r="J35" s="157"/>
      <c r="K35" s="163">
        <f t="shared" si="1"/>
        <v>0</v>
      </c>
      <c r="L35" s="164">
        <f t="shared" si="2"/>
        <v>0</v>
      </c>
      <c r="M35" s="162">
        <f t="shared" si="3"/>
        <v>0</v>
      </c>
      <c r="N35" s="162">
        <f t="shared" si="4"/>
        <v>0</v>
      </c>
      <c r="O35" s="162">
        <f t="shared" si="5"/>
        <v>0</v>
      </c>
      <c r="P35" s="163">
        <f t="shared" si="6"/>
        <v>0</v>
      </c>
      <c r="R35" s="212"/>
      <c r="S35" s="120"/>
      <c r="T35" s="123"/>
      <c r="U35" s="120"/>
    </row>
    <row r="36" spans="1:21" x14ac:dyDescent="0.25">
      <c r="A36" s="184">
        <v>22</v>
      </c>
      <c r="B36" s="197" t="s">
        <v>573</v>
      </c>
      <c r="C36" s="116" t="s">
        <v>535</v>
      </c>
      <c r="D36" s="94" t="s">
        <v>595</v>
      </c>
      <c r="E36" s="94">
        <v>500</v>
      </c>
      <c r="F36" s="156"/>
      <c r="G36" s="157"/>
      <c r="H36" s="162">
        <f t="shared" si="0"/>
        <v>0</v>
      </c>
      <c r="I36" s="157"/>
      <c r="J36" s="157"/>
      <c r="K36" s="163">
        <f t="shared" si="1"/>
        <v>0</v>
      </c>
      <c r="L36" s="164">
        <f t="shared" si="2"/>
        <v>0</v>
      </c>
      <c r="M36" s="162">
        <f t="shared" si="3"/>
        <v>0</v>
      </c>
      <c r="N36" s="162">
        <f t="shared" si="4"/>
        <v>0</v>
      </c>
      <c r="O36" s="162">
        <f t="shared" si="5"/>
        <v>0</v>
      </c>
      <c r="P36" s="163">
        <f t="shared" si="6"/>
        <v>0</v>
      </c>
      <c r="R36" s="212"/>
      <c r="S36" s="120"/>
      <c r="T36" s="123"/>
      <c r="U36" s="120"/>
    </row>
    <row r="37" spans="1:21" x14ac:dyDescent="0.25">
      <c r="A37" s="184">
        <v>23</v>
      </c>
      <c r="B37" s="197" t="s">
        <v>573</v>
      </c>
      <c r="C37" s="116" t="s">
        <v>536</v>
      </c>
      <c r="D37" s="94" t="s">
        <v>68</v>
      </c>
      <c r="E37" s="94">
        <v>130</v>
      </c>
      <c r="F37" s="156"/>
      <c r="G37" s="157"/>
      <c r="H37" s="162">
        <f t="shared" si="0"/>
        <v>0</v>
      </c>
      <c r="I37" s="157"/>
      <c r="J37" s="157"/>
      <c r="K37" s="163">
        <f t="shared" si="1"/>
        <v>0</v>
      </c>
      <c r="L37" s="164">
        <f t="shared" si="2"/>
        <v>0</v>
      </c>
      <c r="M37" s="162">
        <f t="shared" si="3"/>
        <v>0</v>
      </c>
      <c r="N37" s="162">
        <f t="shared" si="4"/>
        <v>0</v>
      </c>
      <c r="O37" s="162">
        <f t="shared" si="5"/>
        <v>0</v>
      </c>
      <c r="P37" s="163">
        <f t="shared" si="6"/>
        <v>0</v>
      </c>
      <c r="R37" s="212"/>
      <c r="S37" s="120"/>
      <c r="T37" s="123"/>
      <c r="U37" s="120"/>
    </row>
    <row r="38" spans="1:21" x14ac:dyDescent="0.25">
      <c r="A38" s="184">
        <v>24</v>
      </c>
      <c r="B38" s="197" t="s">
        <v>574</v>
      </c>
      <c r="C38" s="336" t="s">
        <v>537</v>
      </c>
      <c r="D38" s="94" t="s">
        <v>68</v>
      </c>
      <c r="E38" s="94">
        <v>5</v>
      </c>
      <c r="F38" s="156"/>
      <c r="G38" s="157"/>
      <c r="H38" s="162">
        <f t="shared" si="0"/>
        <v>0</v>
      </c>
      <c r="I38" s="157"/>
      <c r="J38" s="157"/>
      <c r="K38" s="163">
        <f t="shared" si="1"/>
        <v>0</v>
      </c>
      <c r="L38" s="164">
        <f t="shared" si="2"/>
        <v>0</v>
      </c>
      <c r="M38" s="162">
        <f t="shared" si="3"/>
        <v>0</v>
      </c>
      <c r="N38" s="162">
        <f t="shared" si="4"/>
        <v>0</v>
      </c>
      <c r="O38" s="162">
        <f t="shared" si="5"/>
        <v>0</v>
      </c>
      <c r="P38" s="163">
        <f t="shared" si="6"/>
        <v>0</v>
      </c>
      <c r="R38" s="212"/>
      <c r="S38" s="120"/>
      <c r="T38" s="123"/>
      <c r="U38" s="120"/>
    </row>
    <row r="39" spans="1:21" x14ac:dyDescent="0.25">
      <c r="A39" s="184">
        <v>25</v>
      </c>
      <c r="B39" s="197" t="s">
        <v>567</v>
      </c>
      <c r="C39" s="337"/>
      <c r="D39" s="94" t="s">
        <v>68</v>
      </c>
      <c r="E39" s="94">
        <v>5</v>
      </c>
      <c r="F39" s="156"/>
      <c r="G39" s="157"/>
      <c r="H39" s="162">
        <f t="shared" si="0"/>
        <v>0</v>
      </c>
      <c r="I39" s="157"/>
      <c r="J39" s="157"/>
      <c r="K39" s="163">
        <f t="shared" si="1"/>
        <v>0</v>
      </c>
      <c r="L39" s="164">
        <f t="shared" si="2"/>
        <v>0</v>
      </c>
      <c r="M39" s="162">
        <f t="shared" si="3"/>
        <v>0</v>
      </c>
      <c r="N39" s="162">
        <f t="shared" si="4"/>
        <v>0</v>
      </c>
      <c r="O39" s="162">
        <f t="shared" si="5"/>
        <v>0</v>
      </c>
      <c r="P39" s="163">
        <f t="shared" si="6"/>
        <v>0</v>
      </c>
      <c r="R39" s="212"/>
      <c r="S39" s="120"/>
      <c r="T39" s="123"/>
      <c r="U39" s="120"/>
    </row>
    <row r="40" spans="1:21" x14ac:dyDescent="0.25">
      <c r="A40" s="184">
        <v>26</v>
      </c>
      <c r="B40" s="197" t="s">
        <v>576</v>
      </c>
      <c r="C40" s="336" t="s">
        <v>600</v>
      </c>
      <c r="D40" s="94" t="s">
        <v>595</v>
      </c>
      <c r="E40" s="94">
        <v>1</v>
      </c>
      <c r="F40" s="156"/>
      <c r="G40" s="157"/>
      <c r="H40" s="162">
        <f t="shared" si="0"/>
        <v>0</v>
      </c>
      <c r="I40" s="157"/>
      <c r="J40" s="157"/>
      <c r="K40" s="163">
        <f t="shared" si="1"/>
        <v>0</v>
      </c>
      <c r="L40" s="164">
        <f t="shared" si="2"/>
        <v>0</v>
      </c>
      <c r="M40" s="162">
        <f t="shared" si="3"/>
        <v>0</v>
      </c>
      <c r="N40" s="162">
        <f t="shared" si="4"/>
        <v>0</v>
      </c>
      <c r="O40" s="162">
        <f t="shared" si="5"/>
        <v>0</v>
      </c>
      <c r="P40" s="163">
        <f t="shared" si="6"/>
        <v>0</v>
      </c>
      <c r="R40" s="212"/>
      <c r="S40" s="120"/>
      <c r="T40" s="123"/>
      <c r="U40" s="120"/>
    </row>
    <row r="41" spans="1:21" x14ac:dyDescent="0.25">
      <c r="A41" s="184">
        <v>27</v>
      </c>
      <c r="B41" s="197" t="s">
        <v>615</v>
      </c>
      <c r="C41" s="338"/>
      <c r="D41" s="94" t="s">
        <v>595</v>
      </c>
      <c r="E41" s="94">
        <v>19</v>
      </c>
      <c r="F41" s="156"/>
      <c r="G41" s="157"/>
      <c r="H41" s="162">
        <f t="shared" si="0"/>
        <v>0</v>
      </c>
      <c r="I41" s="157"/>
      <c r="J41" s="157"/>
      <c r="K41" s="163">
        <f t="shared" si="1"/>
        <v>0</v>
      </c>
      <c r="L41" s="164">
        <f t="shared" si="2"/>
        <v>0</v>
      </c>
      <c r="M41" s="162">
        <f t="shared" si="3"/>
        <v>0</v>
      </c>
      <c r="N41" s="162">
        <f t="shared" si="4"/>
        <v>0</v>
      </c>
      <c r="O41" s="162">
        <f t="shared" si="5"/>
        <v>0</v>
      </c>
      <c r="P41" s="163">
        <f t="shared" si="6"/>
        <v>0</v>
      </c>
      <c r="R41" s="212"/>
      <c r="S41" s="120"/>
      <c r="T41" s="123"/>
      <c r="U41" s="120"/>
    </row>
    <row r="42" spans="1:21" x14ac:dyDescent="0.25">
      <c r="A42" s="184">
        <v>28</v>
      </c>
      <c r="B42" s="197" t="s">
        <v>616</v>
      </c>
      <c r="C42" s="338"/>
      <c r="D42" s="94" t="s">
        <v>595</v>
      </c>
      <c r="E42" s="94">
        <v>14</v>
      </c>
      <c r="F42" s="156"/>
      <c r="G42" s="157"/>
      <c r="H42" s="162">
        <f t="shared" si="0"/>
        <v>0</v>
      </c>
      <c r="I42" s="157"/>
      <c r="J42" s="157"/>
      <c r="K42" s="163">
        <f t="shared" si="1"/>
        <v>0</v>
      </c>
      <c r="L42" s="164">
        <f t="shared" si="2"/>
        <v>0</v>
      </c>
      <c r="M42" s="162">
        <f t="shared" si="3"/>
        <v>0</v>
      </c>
      <c r="N42" s="162">
        <f t="shared" si="4"/>
        <v>0</v>
      </c>
      <c r="O42" s="162">
        <f t="shared" si="5"/>
        <v>0</v>
      </c>
      <c r="P42" s="163">
        <f t="shared" si="6"/>
        <v>0</v>
      </c>
      <c r="R42" s="212"/>
      <c r="S42" s="120"/>
      <c r="T42" s="123"/>
      <c r="U42" s="120"/>
    </row>
    <row r="43" spans="1:21" x14ac:dyDescent="0.25">
      <c r="A43" s="184">
        <v>29</v>
      </c>
      <c r="B43" s="197" t="s">
        <v>581</v>
      </c>
      <c r="C43" s="336" t="s">
        <v>539</v>
      </c>
      <c r="D43" s="94" t="s">
        <v>595</v>
      </c>
      <c r="E43" s="94">
        <v>19</v>
      </c>
      <c r="F43" s="156"/>
      <c r="G43" s="157"/>
      <c r="H43" s="162">
        <f t="shared" si="0"/>
        <v>0</v>
      </c>
      <c r="I43" s="157"/>
      <c r="J43" s="157"/>
      <c r="K43" s="163">
        <f t="shared" si="1"/>
        <v>0</v>
      </c>
      <c r="L43" s="164">
        <f t="shared" si="2"/>
        <v>0</v>
      </c>
      <c r="M43" s="162">
        <f t="shared" si="3"/>
        <v>0</v>
      </c>
      <c r="N43" s="162">
        <f t="shared" si="4"/>
        <v>0</v>
      </c>
      <c r="O43" s="162">
        <f t="shared" si="5"/>
        <v>0</v>
      </c>
      <c r="P43" s="163">
        <f t="shared" si="6"/>
        <v>0</v>
      </c>
      <c r="R43" s="212"/>
      <c r="S43" s="120"/>
      <c r="T43" s="123"/>
      <c r="U43" s="120"/>
    </row>
    <row r="44" spans="1:21" x14ac:dyDescent="0.25">
      <c r="A44" s="184">
        <v>30</v>
      </c>
      <c r="B44" s="197" t="s">
        <v>617</v>
      </c>
      <c r="C44" s="337"/>
      <c r="D44" s="94" t="s">
        <v>595</v>
      </c>
      <c r="E44" s="94">
        <v>14</v>
      </c>
      <c r="F44" s="156"/>
      <c r="G44" s="157"/>
      <c r="H44" s="162">
        <f t="shared" si="0"/>
        <v>0</v>
      </c>
      <c r="I44" s="157"/>
      <c r="J44" s="157"/>
      <c r="K44" s="163">
        <f t="shared" si="1"/>
        <v>0</v>
      </c>
      <c r="L44" s="164">
        <f t="shared" si="2"/>
        <v>0</v>
      </c>
      <c r="M44" s="162">
        <f t="shared" si="3"/>
        <v>0</v>
      </c>
      <c r="N44" s="162">
        <f t="shared" si="4"/>
        <v>0</v>
      </c>
      <c r="O44" s="162">
        <f t="shared" si="5"/>
        <v>0</v>
      </c>
      <c r="P44" s="163">
        <f t="shared" si="6"/>
        <v>0</v>
      </c>
      <c r="R44" s="212"/>
      <c r="S44" s="120"/>
      <c r="T44" s="123"/>
      <c r="U44" s="120"/>
    </row>
    <row r="45" spans="1:21" ht="22.5" x14ac:dyDescent="0.25">
      <c r="A45" s="184">
        <v>31</v>
      </c>
      <c r="B45" s="197" t="s">
        <v>583</v>
      </c>
      <c r="C45" s="130" t="s">
        <v>540</v>
      </c>
      <c r="D45" s="94" t="s">
        <v>595</v>
      </c>
      <c r="E45" s="94">
        <v>5</v>
      </c>
      <c r="F45" s="156"/>
      <c r="G45" s="157"/>
      <c r="H45" s="162">
        <f t="shared" si="0"/>
        <v>0</v>
      </c>
      <c r="I45" s="157"/>
      <c r="J45" s="157"/>
      <c r="K45" s="163">
        <f t="shared" si="1"/>
        <v>0</v>
      </c>
      <c r="L45" s="164">
        <f t="shared" si="2"/>
        <v>0</v>
      </c>
      <c r="M45" s="162">
        <f t="shared" si="3"/>
        <v>0</v>
      </c>
      <c r="N45" s="162">
        <f t="shared" si="4"/>
        <v>0</v>
      </c>
      <c r="O45" s="162">
        <f t="shared" si="5"/>
        <v>0</v>
      </c>
      <c r="P45" s="163">
        <f t="shared" si="6"/>
        <v>0</v>
      </c>
      <c r="R45" s="212"/>
      <c r="S45" s="120"/>
      <c r="T45" s="123"/>
      <c r="U45" s="120"/>
    </row>
    <row r="46" spans="1:21" x14ac:dyDescent="0.25">
      <c r="A46" s="184">
        <v>32</v>
      </c>
      <c r="B46" s="197" t="s">
        <v>584</v>
      </c>
      <c r="C46" s="336" t="s">
        <v>541</v>
      </c>
      <c r="D46" s="94" t="s">
        <v>595</v>
      </c>
      <c r="E46" s="94">
        <v>5</v>
      </c>
      <c r="F46" s="156"/>
      <c r="G46" s="157"/>
      <c r="H46" s="162">
        <f t="shared" si="0"/>
        <v>0</v>
      </c>
      <c r="I46" s="157"/>
      <c r="J46" s="157"/>
      <c r="K46" s="163">
        <f t="shared" si="1"/>
        <v>0</v>
      </c>
      <c r="L46" s="164">
        <f t="shared" si="2"/>
        <v>0</v>
      </c>
      <c r="M46" s="162">
        <f t="shared" si="3"/>
        <v>0</v>
      </c>
      <c r="N46" s="162">
        <f t="shared" si="4"/>
        <v>0</v>
      </c>
      <c r="O46" s="162">
        <f t="shared" si="5"/>
        <v>0</v>
      </c>
      <c r="P46" s="163">
        <f t="shared" si="6"/>
        <v>0</v>
      </c>
      <c r="R46" s="212"/>
      <c r="S46" s="120"/>
      <c r="T46" s="123"/>
      <c r="U46" s="120"/>
    </row>
    <row r="47" spans="1:21" x14ac:dyDescent="0.25">
      <c r="A47" s="184">
        <v>33</v>
      </c>
      <c r="B47" s="197" t="s">
        <v>585</v>
      </c>
      <c r="C47" s="337"/>
      <c r="D47" s="94" t="s">
        <v>595</v>
      </c>
      <c r="E47" s="94">
        <v>30</v>
      </c>
      <c r="F47" s="156"/>
      <c r="G47" s="157"/>
      <c r="H47" s="162">
        <f t="shared" si="0"/>
        <v>0</v>
      </c>
      <c r="I47" s="157"/>
      <c r="J47" s="157"/>
      <c r="K47" s="163">
        <f t="shared" si="1"/>
        <v>0</v>
      </c>
      <c r="L47" s="164">
        <f t="shared" si="2"/>
        <v>0</v>
      </c>
      <c r="M47" s="162">
        <f t="shared" si="3"/>
        <v>0</v>
      </c>
      <c r="N47" s="162">
        <f t="shared" si="4"/>
        <v>0</v>
      </c>
      <c r="O47" s="162">
        <f t="shared" si="5"/>
        <v>0</v>
      </c>
      <c r="P47" s="163">
        <f t="shared" si="6"/>
        <v>0</v>
      </c>
      <c r="R47" s="212"/>
      <c r="S47" s="120"/>
      <c r="T47" s="123"/>
      <c r="U47" s="120"/>
    </row>
    <row r="48" spans="1:21" x14ac:dyDescent="0.25">
      <c r="A48" s="184">
        <v>34</v>
      </c>
      <c r="B48" s="196"/>
      <c r="C48" s="115" t="s">
        <v>544</v>
      </c>
      <c r="D48" s="94" t="s">
        <v>526</v>
      </c>
      <c r="E48" s="95">
        <v>1</v>
      </c>
      <c r="F48" s="156"/>
      <c r="G48" s="157"/>
      <c r="H48" s="162">
        <f t="shared" si="0"/>
        <v>0</v>
      </c>
      <c r="I48" s="157"/>
      <c r="J48" s="157"/>
      <c r="K48" s="163">
        <f t="shared" si="1"/>
        <v>0</v>
      </c>
      <c r="L48" s="164">
        <f t="shared" si="2"/>
        <v>0</v>
      </c>
      <c r="M48" s="162">
        <f t="shared" si="3"/>
        <v>0</v>
      </c>
      <c r="N48" s="162">
        <f t="shared" si="4"/>
        <v>0</v>
      </c>
      <c r="O48" s="162">
        <f t="shared" si="5"/>
        <v>0</v>
      </c>
      <c r="P48" s="163">
        <f t="shared" si="6"/>
        <v>0</v>
      </c>
      <c r="R48" s="212"/>
      <c r="S48" s="120"/>
      <c r="T48" s="121"/>
      <c r="U48" s="122"/>
    </row>
    <row r="49" spans="1:23" x14ac:dyDescent="0.25">
      <c r="A49" s="184">
        <v>35</v>
      </c>
      <c r="B49" s="198"/>
      <c r="C49" s="117" t="s">
        <v>545</v>
      </c>
      <c r="D49" s="112" t="s">
        <v>526</v>
      </c>
      <c r="E49" s="96">
        <v>1</v>
      </c>
      <c r="F49" s="156"/>
      <c r="G49" s="157"/>
      <c r="H49" s="162">
        <f t="shared" si="0"/>
        <v>0</v>
      </c>
      <c r="I49" s="157"/>
      <c r="J49" s="157"/>
      <c r="K49" s="163">
        <f t="shared" si="1"/>
        <v>0</v>
      </c>
      <c r="L49" s="164">
        <f t="shared" si="2"/>
        <v>0</v>
      </c>
      <c r="M49" s="162">
        <f t="shared" si="3"/>
        <v>0</v>
      </c>
      <c r="N49" s="162">
        <f t="shared" si="4"/>
        <v>0</v>
      </c>
      <c r="O49" s="162">
        <f t="shared" si="5"/>
        <v>0</v>
      </c>
      <c r="P49" s="163">
        <f t="shared" si="6"/>
        <v>0</v>
      </c>
      <c r="R49" s="212"/>
      <c r="S49" s="120"/>
      <c r="T49" s="121"/>
      <c r="U49" s="122"/>
    </row>
    <row r="50" spans="1:23" x14ac:dyDescent="0.25">
      <c r="A50" s="184" t="s">
        <v>69</v>
      </c>
      <c r="B50" s="199"/>
      <c r="C50" s="213" t="s">
        <v>601</v>
      </c>
      <c r="D50" s="201"/>
      <c r="E50" s="202"/>
      <c r="F50" s="156"/>
      <c r="G50" s="157"/>
      <c r="H50" s="162">
        <f t="shared" si="0"/>
        <v>0</v>
      </c>
      <c r="I50" s="157"/>
      <c r="J50" s="157"/>
      <c r="K50" s="163">
        <f t="shared" si="1"/>
        <v>0</v>
      </c>
      <c r="L50" s="164">
        <f t="shared" si="2"/>
        <v>0</v>
      </c>
      <c r="M50" s="162">
        <f t="shared" si="3"/>
        <v>0</v>
      </c>
      <c r="N50" s="162">
        <f t="shared" si="4"/>
        <v>0</v>
      </c>
      <c r="O50" s="162">
        <f t="shared" si="5"/>
        <v>0</v>
      </c>
      <c r="P50" s="163">
        <f t="shared" si="6"/>
        <v>0</v>
      </c>
      <c r="R50" s="212"/>
      <c r="S50" s="214"/>
      <c r="T50" s="215"/>
      <c r="U50" s="214"/>
    </row>
    <row r="51" spans="1:23" ht="112.5" x14ac:dyDescent="0.25">
      <c r="A51" s="184">
        <v>36</v>
      </c>
      <c r="B51" s="197" t="s">
        <v>589</v>
      </c>
      <c r="C51" s="237" t="s">
        <v>804</v>
      </c>
      <c r="D51" s="94" t="s">
        <v>595</v>
      </c>
      <c r="E51" s="94">
        <v>141</v>
      </c>
      <c r="F51" s="156"/>
      <c r="G51" s="157"/>
      <c r="H51" s="162">
        <f t="shared" si="0"/>
        <v>0</v>
      </c>
      <c r="I51" s="157"/>
      <c r="J51" s="157"/>
      <c r="K51" s="163">
        <f t="shared" si="1"/>
        <v>0</v>
      </c>
      <c r="L51" s="164">
        <f t="shared" si="2"/>
        <v>0</v>
      </c>
      <c r="M51" s="162">
        <f t="shared" si="3"/>
        <v>0</v>
      </c>
      <c r="N51" s="162">
        <f t="shared" si="4"/>
        <v>0</v>
      </c>
      <c r="O51" s="162">
        <f t="shared" si="5"/>
        <v>0</v>
      </c>
      <c r="P51" s="163">
        <f t="shared" si="6"/>
        <v>0</v>
      </c>
      <c r="R51" s="212"/>
      <c r="S51" s="120"/>
      <c r="T51" s="123"/>
      <c r="U51" s="120"/>
    </row>
    <row r="52" spans="1:23" x14ac:dyDescent="0.25">
      <c r="A52" s="184">
        <v>37</v>
      </c>
      <c r="B52" s="197" t="s">
        <v>591</v>
      </c>
      <c r="C52" s="116" t="s">
        <v>547</v>
      </c>
      <c r="D52" s="94" t="s">
        <v>595</v>
      </c>
      <c r="E52" s="94">
        <v>141</v>
      </c>
      <c r="F52" s="156"/>
      <c r="G52" s="157"/>
      <c r="H52" s="162">
        <f t="shared" si="0"/>
        <v>0</v>
      </c>
      <c r="I52" s="157"/>
      <c r="J52" s="157"/>
      <c r="K52" s="163">
        <f t="shared" si="1"/>
        <v>0</v>
      </c>
      <c r="L52" s="164">
        <f t="shared" si="2"/>
        <v>0</v>
      </c>
      <c r="M52" s="162">
        <f t="shared" si="3"/>
        <v>0</v>
      </c>
      <c r="N52" s="162">
        <f t="shared" si="4"/>
        <v>0</v>
      </c>
      <c r="O52" s="162">
        <f t="shared" si="5"/>
        <v>0</v>
      </c>
      <c r="P52" s="163">
        <f t="shared" si="6"/>
        <v>0</v>
      </c>
      <c r="R52" s="212"/>
      <c r="S52" s="120"/>
      <c r="T52" s="123"/>
      <c r="U52" s="120"/>
    </row>
    <row r="53" spans="1:23" x14ac:dyDescent="0.25">
      <c r="A53" s="184">
        <v>38</v>
      </c>
      <c r="B53" s="197" t="s">
        <v>585</v>
      </c>
      <c r="C53" s="118" t="s">
        <v>548</v>
      </c>
      <c r="D53" s="94" t="s">
        <v>595</v>
      </c>
      <c r="E53" s="94">
        <v>282</v>
      </c>
      <c r="F53" s="156"/>
      <c r="G53" s="157"/>
      <c r="H53" s="162">
        <f t="shared" si="0"/>
        <v>0</v>
      </c>
      <c r="I53" s="157"/>
      <c r="J53" s="157"/>
      <c r="K53" s="163">
        <f t="shared" si="1"/>
        <v>0</v>
      </c>
      <c r="L53" s="164">
        <f t="shared" si="2"/>
        <v>0</v>
      </c>
      <c r="M53" s="162">
        <f t="shared" si="3"/>
        <v>0</v>
      </c>
      <c r="N53" s="162">
        <f t="shared" si="4"/>
        <v>0</v>
      </c>
      <c r="O53" s="162">
        <f t="shared" si="5"/>
        <v>0</v>
      </c>
      <c r="P53" s="163">
        <f t="shared" si="6"/>
        <v>0</v>
      </c>
      <c r="R53" s="212"/>
      <c r="S53" s="120"/>
      <c r="T53" s="123"/>
      <c r="U53" s="120"/>
    </row>
    <row r="54" spans="1:23" x14ac:dyDescent="0.25">
      <c r="A54" s="184">
        <v>39</v>
      </c>
      <c r="B54" s="197" t="s">
        <v>585</v>
      </c>
      <c r="C54" s="118" t="s">
        <v>549</v>
      </c>
      <c r="D54" s="94" t="s">
        <v>595</v>
      </c>
      <c r="E54" s="94">
        <v>141</v>
      </c>
      <c r="F54" s="156"/>
      <c r="G54" s="157"/>
      <c r="H54" s="162">
        <f t="shared" si="0"/>
        <v>0</v>
      </c>
      <c r="I54" s="157"/>
      <c r="J54" s="157"/>
      <c r="K54" s="163">
        <f t="shared" si="1"/>
        <v>0</v>
      </c>
      <c r="L54" s="164">
        <f t="shared" si="2"/>
        <v>0</v>
      </c>
      <c r="M54" s="162">
        <f t="shared" si="3"/>
        <v>0</v>
      </c>
      <c r="N54" s="162">
        <f t="shared" si="4"/>
        <v>0</v>
      </c>
      <c r="O54" s="162">
        <f t="shared" si="5"/>
        <v>0</v>
      </c>
      <c r="P54" s="163">
        <f t="shared" si="6"/>
        <v>0</v>
      </c>
      <c r="R54" s="124"/>
      <c r="S54" s="123"/>
      <c r="T54" s="120"/>
      <c r="V54" s="216"/>
      <c r="W54" s="135"/>
    </row>
    <row r="55" spans="1:23" x14ac:dyDescent="0.25">
      <c r="A55" s="184">
        <v>40</v>
      </c>
      <c r="B55" s="197" t="s">
        <v>585</v>
      </c>
      <c r="C55" s="118" t="s">
        <v>550</v>
      </c>
      <c r="D55" s="94" t="s">
        <v>595</v>
      </c>
      <c r="E55" s="94">
        <v>141</v>
      </c>
      <c r="F55" s="156"/>
      <c r="G55" s="157"/>
      <c r="H55" s="162">
        <f t="shared" si="0"/>
        <v>0</v>
      </c>
      <c r="I55" s="157"/>
      <c r="J55" s="157"/>
      <c r="K55" s="163">
        <f t="shared" si="1"/>
        <v>0</v>
      </c>
      <c r="L55" s="164">
        <f t="shared" si="2"/>
        <v>0</v>
      </c>
      <c r="M55" s="162">
        <f t="shared" si="3"/>
        <v>0</v>
      </c>
      <c r="N55" s="162">
        <f t="shared" si="4"/>
        <v>0</v>
      </c>
      <c r="O55" s="162">
        <f t="shared" si="5"/>
        <v>0</v>
      </c>
      <c r="P55" s="163">
        <f t="shared" si="6"/>
        <v>0</v>
      </c>
      <c r="R55" s="212"/>
      <c r="S55" s="120"/>
      <c r="T55" s="123"/>
      <c r="U55" s="120"/>
    </row>
    <row r="56" spans="1:23" ht="24" x14ac:dyDescent="0.25">
      <c r="A56" s="184">
        <v>41</v>
      </c>
      <c r="B56" s="204"/>
      <c r="C56" s="105" t="s">
        <v>602</v>
      </c>
      <c r="D56" s="205"/>
      <c r="E56" s="206"/>
      <c r="F56" s="156"/>
      <c r="G56" s="157"/>
      <c r="H56" s="162">
        <f t="shared" si="0"/>
        <v>0</v>
      </c>
      <c r="I56" s="157"/>
      <c r="J56" s="157"/>
      <c r="K56" s="163">
        <f t="shared" si="1"/>
        <v>0</v>
      </c>
      <c r="L56" s="164">
        <f t="shared" si="2"/>
        <v>0</v>
      </c>
      <c r="M56" s="162">
        <f t="shared" si="3"/>
        <v>0</v>
      </c>
      <c r="N56" s="162">
        <f t="shared" si="4"/>
        <v>0</v>
      </c>
      <c r="O56" s="162">
        <f t="shared" si="5"/>
        <v>0</v>
      </c>
      <c r="P56" s="163">
        <f t="shared" si="6"/>
        <v>0</v>
      </c>
      <c r="R56" s="212"/>
      <c r="S56" s="120"/>
      <c r="T56" s="121"/>
      <c r="U56" s="122"/>
    </row>
    <row r="57" spans="1:23" x14ac:dyDescent="0.25">
      <c r="A57" s="184" t="s">
        <v>69</v>
      </c>
      <c r="B57" s="196" t="s">
        <v>618</v>
      </c>
      <c r="C57" s="118" t="s">
        <v>814</v>
      </c>
      <c r="D57" s="94" t="s">
        <v>75</v>
      </c>
      <c r="E57" s="95">
        <v>9</v>
      </c>
      <c r="F57" s="156"/>
      <c r="G57" s="157"/>
      <c r="H57" s="162">
        <f t="shared" si="0"/>
        <v>0</v>
      </c>
      <c r="I57" s="157"/>
      <c r="J57" s="157"/>
      <c r="K57" s="163">
        <f t="shared" si="1"/>
        <v>0</v>
      </c>
      <c r="L57" s="164">
        <f t="shared" si="2"/>
        <v>0</v>
      </c>
      <c r="M57" s="162">
        <f t="shared" si="3"/>
        <v>0</v>
      </c>
      <c r="N57" s="162">
        <f t="shared" si="4"/>
        <v>0</v>
      </c>
      <c r="O57" s="162">
        <f t="shared" si="5"/>
        <v>0</v>
      </c>
      <c r="P57" s="163">
        <f t="shared" si="6"/>
        <v>0</v>
      </c>
      <c r="R57" s="212"/>
      <c r="S57" s="120"/>
      <c r="T57" s="121"/>
      <c r="U57" s="122"/>
    </row>
    <row r="58" spans="1:23" ht="15.75" thickBot="1" x14ac:dyDescent="0.3">
      <c r="A58" s="184">
        <v>42</v>
      </c>
      <c r="B58" s="196" t="s">
        <v>593</v>
      </c>
      <c r="C58" s="116" t="s">
        <v>805</v>
      </c>
      <c r="D58" s="94" t="s">
        <v>596</v>
      </c>
      <c r="E58" s="95">
        <v>7</v>
      </c>
      <c r="F58" s="156"/>
      <c r="G58" s="157"/>
      <c r="H58" s="162">
        <f t="shared" si="0"/>
        <v>0</v>
      </c>
      <c r="I58" s="157"/>
      <c r="J58" s="157"/>
      <c r="K58" s="163">
        <f t="shared" si="1"/>
        <v>0</v>
      </c>
      <c r="L58" s="164">
        <f t="shared" si="2"/>
        <v>0</v>
      </c>
      <c r="M58" s="162">
        <f t="shared" si="3"/>
        <v>0</v>
      </c>
      <c r="N58" s="162">
        <f t="shared" si="4"/>
        <v>0</v>
      </c>
      <c r="O58" s="162">
        <f t="shared" si="5"/>
        <v>0</v>
      </c>
      <c r="P58" s="163">
        <f t="shared" si="6"/>
        <v>0</v>
      </c>
      <c r="R58" s="212"/>
      <c r="S58" s="120"/>
      <c r="T58" s="121"/>
      <c r="U58" s="122"/>
    </row>
    <row r="59" spans="1:23" ht="12" thickBot="1" x14ac:dyDescent="0.25">
      <c r="A59" s="305" t="s">
        <v>120</v>
      </c>
      <c r="B59" s="306"/>
      <c r="C59" s="306"/>
      <c r="D59" s="306"/>
      <c r="E59" s="306"/>
      <c r="F59" s="306"/>
      <c r="G59" s="306"/>
      <c r="H59" s="306"/>
      <c r="I59" s="306"/>
      <c r="J59" s="306"/>
      <c r="K59" s="307"/>
      <c r="L59" s="167">
        <f>SUM(L14:L58)</f>
        <v>0</v>
      </c>
      <c r="M59" s="168">
        <f>SUM(M14:M58)</f>
        <v>0</v>
      </c>
      <c r="N59" s="168">
        <f>SUM(N14:N58)</f>
        <v>0</v>
      </c>
      <c r="O59" s="168">
        <f>SUM(O14:O58)</f>
        <v>0</v>
      </c>
      <c r="P59" s="169">
        <f>SUM(P14:P58)</f>
        <v>0</v>
      </c>
      <c r="W59" s="135"/>
    </row>
    <row r="60" spans="1:23" ht="11.25" x14ac:dyDescent="0.2">
      <c r="A60" s="140"/>
      <c r="B60" s="140"/>
      <c r="C60" s="140"/>
      <c r="D60" s="140"/>
      <c r="E60" s="140"/>
      <c r="F60" s="140"/>
      <c r="G60" s="140"/>
      <c r="H60" s="140"/>
      <c r="I60" s="140"/>
      <c r="J60" s="140"/>
      <c r="K60" s="140"/>
      <c r="L60" s="140"/>
      <c r="M60" s="140"/>
      <c r="N60" s="140"/>
      <c r="O60" s="140"/>
      <c r="P60" s="140"/>
      <c r="W60" s="135"/>
    </row>
    <row r="61" spans="1:23" ht="11.25" x14ac:dyDescent="0.2">
      <c r="A61" s="140"/>
      <c r="B61" s="140"/>
      <c r="C61" s="140"/>
      <c r="D61" s="140"/>
      <c r="E61" s="140"/>
      <c r="F61" s="140"/>
      <c r="G61" s="140"/>
      <c r="H61" s="140"/>
      <c r="I61" s="140"/>
      <c r="J61" s="140"/>
      <c r="K61" s="140"/>
      <c r="L61" s="140"/>
      <c r="M61" s="140"/>
      <c r="N61" s="140"/>
      <c r="O61" s="140"/>
      <c r="P61" s="140"/>
      <c r="W61" s="135"/>
    </row>
    <row r="62" spans="1:23" ht="11.25" x14ac:dyDescent="0.2">
      <c r="A62" s="135" t="s">
        <v>14</v>
      </c>
      <c r="B62" s="140"/>
      <c r="C62" s="303">
        <f>'Kops a'!C38:H38</f>
        <v>0</v>
      </c>
      <c r="D62" s="303"/>
      <c r="E62" s="303"/>
      <c r="F62" s="303"/>
      <c r="G62" s="303"/>
      <c r="H62" s="303"/>
      <c r="I62" s="140"/>
      <c r="J62" s="140"/>
      <c r="K62" s="140"/>
      <c r="L62" s="140"/>
      <c r="M62" s="140"/>
      <c r="N62" s="140"/>
      <c r="O62" s="140"/>
      <c r="P62" s="140"/>
      <c r="W62" s="135"/>
    </row>
    <row r="63" spans="1:23" ht="11.25" x14ac:dyDescent="0.2">
      <c r="A63" s="140"/>
      <c r="B63" s="140"/>
      <c r="C63" s="304" t="s">
        <v>15</v>
      </c>
      <c r="D63" s="304"/>
      <c r="E63" s="304"/>
      <c r="F63" s="304"/>
      <c r="G63" s="304"/>
      <c r="H63" s="304"/>
      <c r="I63" s="140"/>
      <c r="J63" s="140"/>
      <c r="K63" s="140"/>
      <c r="L63" s="140"/>
      <c r="M63" s="140"/>
      <c r="N63" s="140"/>
      <c r="O63" s="140"/>
      <c r="P63" s="140"/>
      <c r="W63" s="135"/>
    </row>
    <row r="64" spans="1:23" ht="11.25" x14ac:dyDescent="0.2">
      <c r="A64" s="140"/>
      <c r="B64" s="140"/>
      <c r="C64" s="140"/>
      <c r="D64" s="140"/>
      <c r="E64" s="140"/>
      <c r="F64" s="140"/>
      <c r="G64" s="140"/>
      <c r="H64" s="140"/>
      <c r="I64" s="140"/>
      <c r="J64" s="140"/>
      <c r="K64" s="140"/>
      <c r="L64" s="140"/>
      <c r="M64" s="140"/>
      <c r="N64" s="140"/>
      <c r="O64" s="140"/>
      <c r="P64" s="140"/>
      <c r="W64" s="135"/>
    </row>
    <row r="65" spans="1:23" ht="11.25" x14ac:dyDescent="0.2">
      <c r="A65" s="171" t="str">
        <f>'Kops a'!A41</f>
        <v>Tāme sastādīta 20__. gada __. _________</v>
      </c>
      <c r="B65" s="173"/>
      <c r="C65" s="173"/>
      <c r="D65" s="173"/>
      <c r="E65" s="140"/>
      <c r="F65" s="140"/>
      <c r="G65" s="140"/>
      <c r="H65" s="140"/>
      <c r="I65" s="140"/>
      <c r="J65" s="140"/>
      <c r="K65" s="140"/>
      <c r="L65" s="140"/>
      <c r="M65" s="140"/>
      <c r="N65" s="140"/>
      <c r="O65" s="140"/>
      <c r="P65" s="140"/>
      <c r="W65" s="135"/>
    </row>
    <row r="66" spans="1:23" ht="11.25" x14ac:dyDescent="0.2">
      <c r="A66" s="140"/>
      <c r="B66" s="140"/>
      <c r="C66" s="140"/>
      <c r="D66" s="140"/>
      <c r="E66" s="140"/>
      <c r="F66" s="140"/>
      <c r="G66" s="140"/>
      <c r="H66" s="140"/>
      <c r="I66" s="140"/>
      <c r="J66" s="140"/>
      <c r="K66" s="140"/>
      <c r="L66" s="140"/>
      <c r="M66" s="140"/>
      <c r="N66" s="140"/>
      <c r="O66" s="140"/>
      <c r="P66" s="140"/>
      <c r="W66" s="135"/>
    </row>
    <row r="67" spans="1:23" ht="11.25" x14ac:dyDescent="0.2">
      <c r="A67" s="140"/>
      <c r="B67" s="140"/>
      <c r="C67" s="140"/>
      <c r="D67" s="140"/>
      <c r="E67" s="140"/>
      <c r="F67" s="140"/>
      <c r="G67" s="140"/>
      <c r="H67" s="140"/>
      <c r="I67" s="140"/>
      <c r="J67" s="140"/>
      <c r="K67" s="140"/>
      <c r="L67" s="140"/>
      <c r="M67" s="140"/>
      <c r="N67" s="140"/>
      <c r="O67" s="140"/>
      <c r="P67" s="140"/>
      <c r="W67" s="135"/>
    </row>
    <row r="68" spans="1:23" ht="11.25" x14ac:dyDescent="0.2">
      <c r="A68" s="135" t="s">
        <v>38</v>
      </c>
      <c r="B68" s="140"/>
      <c r="C68" s="303">
        <f>'Kops a'!C44:H44</f>
        <v>0</v>
      </c>
      <c r="D68" s="303"/>
      <c r="E68" s="303"/>
      <c r="F68" s="303"/>
      <c r="G68" s="303"/>
      <c r="H68" s="303"/>
      <c r="I68" s="140"/>
      <c r="J68" s="140"/>
      <c r="K68" s="140"/>
      <c r="L68" s="140"/>
      <c r="M68" s="140"/>
      <c r="N68" s="140"/>
      <c r="O68" s="140"/>
      <c r="P68" s="140"/>
      <c r="W68" s="135"/>
    </row>
    <row r="69" spans="1:23" ht="11.25" x14ac:dyDescent="0.2">
      <c r="A69" s="140"/>
      <c r="B69" s="140"/>
      <c r="C69" s="304" t="s">
        <v>15</v>
      </c>
      <c r="D69" s="304"/>
      <c r="E69" s="304"/>
      <c r="F69" s="304"/>
      <c r="G69" s="304"/>
      <c r="H69" s="304"/>
      <c r="I69" s="140"/>
      <c r="J69" s="140"/>
      <c r="K69" s="140"/>
      <c r="L69" s="140"/>
      <c r="M69" s="140"/>
      <c r="N69" s="140"/>
      <c r="O69" s="140"/>
      <c r="P69" s="140"/>
      <c r="W69" s="135"/>
    </row>
    <row r="70" spans="1:23" ht="11.25" x14ac:dyDescent="0.2">
      <c r="A70" s="140"/>
      <c r="B70" s="140"/>
      <c r="C70" s="140"/>
      <c r="D70" s="140"/>
      <c r="E70" s="140"/>
      <c r="F70" s="140"/>
      <c r="G70" s="140"/>
      <c r="H70" s="140"/>
      <c r="I70" s="140"/>
      <c r="J70" s="140"/>
      <c r="K70" s="140"/>
      <c r="L70" s="140"/>
      <c r="M70" s="140"/>
      <c r="N70" s="140"/>
      <c r="O70" s="140"/>
      <c r="P70" s="140"/>
      <c r="W70" s="135"/>
    </row>
    <row r="71" spans="1:23" ht="11.25" x14ac:dyDescent="0.2">
      <c r="A71" s="171" t="s">
        <v>55</v>
      </c>
      <c r="B71" s="173"/>
      <c r="C71" s="174">
        <f>'Kops a'!C47</f>
        <v>0</v>
      </c>
      <c r="D71" s="175"/>
      <c r="E71" s="140"/>
      <c r="F71" s="140"/>
      <c r="G71" s="140"/>
      <c r="H71" s="140"/>
      <c r="I71" s="140"/>
      <c r="J71" s="140"/>
      <c r="K71" s="140"/>
      <c r="L71" s="140"/>
      <c r="M71" s="140"/>
      <c r="N71" s="140"/>
      <c r="O71" s="140"/>
      <c r="P71" s="140"/>
      <c r="W71" s="135"/>
    </row>
    <row r="72" spans="1:23" ht="11.25" x14ac:dyDescent="0.2">
      <c r="A72" s="140"/>
      <c r="B72" s="140"/>
      <c r="C72" s="140"/>
      <c r="D72" s="140"/>
      <c r="E72" s="140"/>
      <c r="F72" s="140"/>
      <c r="G72" s="140"/>
      <c r="H72" s="140"/>
      <c r="I72" s="140"/>
      <c r="J72" s="140"/>
      <c r="K72" s="140"/>
      <c r="L72" s="140"/>
      <c r="M72" s="140"/>
      <c r="N72" s="140"/>
      <c r="O72" s="140"/>
      <c r="P72" s="140"/>
      <c r="W72" s="135"/>
    </row>
    <row r="73" spans="1:23" ht="13.5" x14ac:dyDescent="0.2">
      <c r="B73" s="186" t="s">
        <v>709</v>
      </c>
      <c r="W73" s="135"/>
    </row>
    <row r="74" spans="1:23" ht="12" x14ac:dyDescent="0.2">
      <c r="B74" s="191" t="s">
        <v>710</v>
      </c>
      <c r="W74" s="135"/>
    </row>
    <row r="75" spans="1:23" ht="12" x14ac:dyDescent="0.2">
      <c r="B75" s="191" t="s">
        <v>711</v>
      </c>
      <c r="W75" s="135"/>
    </row>
    <row r="76" spans="1:23" ht="11.25" x14ac:dyDescent="0.2">
      <c r="W76" s="135"/>
    </row>
    <row r="77" spans="1:23" ht="11.25" x14ac:dyDescent="0.2">
      <c r="W77" s="135"/>
    </row>
    <row r="78" spans="1:23" ht="11.25" x14ac:dyDescent="0.2">
      <c r="W78" s="135"/>
    </row>
    <row r="79" spans="1:23" ht="11.25" x14ac:dyDescent="0.2">
      <c r="W79" s="135"/>
    </row>
    <row r="80" spans="1:23" ht="11.25" x14ac:dyDescent="0.2">
      <c r="W80" s="135"/>
    </row>
    <row r="81" spans="23:23" ht="11.25" x14ac:dyDescent="0.2">
      <c r="W81" s="135"/>
    </row>
    <row r="82" spans="23:23" ht="11.25" x14ac:dyDescent="0.2">
      <c r="W82" s="135"/>
    </row>
  </sheetData>
  <mergeCells count="29">
    <mergeCell ref="C69:H69"/>
    <mergeCell ref="C4:I4"/>
    <mergeCell ref="F12:K12"/>
    <mergeCell ref="A9:F9"/>
    <mergeCell ref="J9:M9"/>
    <mergeCell ref="D8:L8"/>
    <mergeCell ref="A59:K59"/>
    <mergeCell ref="C62:H62"/>
    <mergeCell ref="C63:H63"/>
    <mergeCell ref="C68:H68"/>
    <mergeCell ref="C18:C23"/>
    <mergeCell ref="C24:C29"/>
    <mergeCell ref="C30:C35"/>
    <mergeCell ref="A12:A13"/>
    <mergeCell ref="B12:B13"/>
    <mergeCell ref="C12:C13"/>
    <mergeCell ref="D12:D13"/>
    <mergeCell ref="C46:C47"/>
    <mergeCell ref="C40:C42"/>
    <mergeCell ref="C43:C44"/>
    <mergeCell ref="N9:O9"/>
    <mergeCell ref="L12:P12"/>
    <mergeCell ref="C38:C39"/>
    <mergeCell ref="E12:E13"/>
    <mergeCell ref="C2:I2"/>
    <mergeCell ref="C3:I3"/>
    <mergeCell ref="D5:L5"/>
    <mergeCell ref="D6:L6"/>
    <mergeCell ref="D7:L7"/>
  </mergeCells>
  <conditionalFormatting sqref="I15:J58 A15:A58 F15:G58 C68:H68 C62:H62">
    <cfRule type="cellIs" dxfId="73" priority="26" operator="equal">
      <formula>0</formula>
    </cfRule>
  </conditionalFormatting>
  <conditionalFormatting sqref="N9:O9 D5:L8 C68:H68 C62:H62">
    <cfRule type="cellIs" dxfId="72" priority="25" operator="equal">
      <formula>0</formula>
    </cfRule>
  </conditionalFormatting>
  <conditionalFormatting sqref="A9:F9">
    <cfRule type="containsText" dxfId="71"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4:I4">
    <cfRule type="cellIs" dxfId="70" priority="22" operator="equal">
      <formula>0</formula>
    </cfRule>
  </conditionalFormatting>
  <conditionalFormatting sqref="O10">
    <cfRule type="cellIs" dxfId="69" priority="21" operator="equal">
      <formula>"20__. gada __. _________"</formula>
    </cfRule>
  </conditionalFormatting>
  <conditionalFormatting sqref="A59:K59">
    <cfRule type="containsText" dxfId="68" priority="20" operator="containsText" text="Tiešās izmaksas kopā, t. sk. darba devēja sociālais nodoklis __.__% ">
      <formula>NOT(ISERROR(SEARCH("Tiešās izmaksas kopā, t. sk. darba devēja sociālais nodoklis __.__% ",A59)))</formula>
    </cfRule>
  </conditionalFormatting>
  <conditionalFormatting sqref="H14:H58 K14:P58 L59:P59">
    <cfRule type="cellIs" dxfId="67" priority="15" operator="equal">
      <formula>0</formula>
    </cfRule>
  </conditionalFormatting>
  <conditionalFormatting sqref="A14:B14 F14:G14">
    <cfRule type="cellIs" dxfId="66" priority="10" operator="equal">
      <formula>0</formula>
    </cfRule>
  </conditionalFormatting>
  <conditionalFormatting sqref="I14:J14">
    <cfRule type="cellIs" dxfId="65" priority="8" operator="equal">
      <formula>0</formula>
    </cfRule>
  </conditionalFormatting>
  <conditionalFormatting sqref="P10">
    <cfRule type="cellIs" dxfId="64" priority="7" operator="equal">
      <formula>"20__. gada __. _________"</formula>
    </cfRule>
  </conditionalFormatting>
  <conditionalFormatting sqref="C71">
    <cfRule type="cellIs" dxfId="63" priority="2" operator="equal">
      <formula>0</formula>
    </cfRule>
  </conditionalFormatting>
  <conditionalFormatting sqref="D1">
    <cfRule type="cellIs" dxfId="62" priority="1" operator="equal">
      <formula>0</formula>
    </cfRule>
  </conditionalFormatting>
  <pageMargins left="0.7" right="0.7" top="0.75" bottom="0.75" header="0.3" footer="0.3"/>
  <pageSetup paperSize="9" scale="87" fitToHeight="0" orientation="landscape" r:id="rId1"/>
  <headerFooter>
    <oddFooter>&amp;R&amp;P</oddFooter>
  </headerFooter>
  <rowBreaks count="2" manualBreakCount="2">
    <brk id="29" max="16383" man="1"/>
    <brk id="55" max="16383" man="1"/>
  </rowBreaks>
  <extLst>
    <ext xmlns:x14="http://schemas.microsoft.com/office/spreadsheetml/2009/9/main" uri="{78C0D931-6437-407d-A8EE-F0AAD7539E65}">
      <x14:conditionalFormattings>
        <x14:conditionalFormatting xmlns:xm="http://schemas.microsoft.com/office/excel/2006/main">
          <x14:cfRule type="containsText" priority="6" operator="containsText" id="{45D7A31B-95E8-45F0-9D12-B108FC33E7AF}">
            <xm:f>NOT(ISERROR(SEARCH("Tāme sastādīta ____. gada ___. ______________",A65)))</xm:f>
            <xm:f>"Tāme sastādīta ____. gada ___. ______________"</xm:f>
            <x14:dxf>
              <font>
                <color auto="1"/>
              </font>
              <fill>
                <patternFill>
                  <bgColor rgb="FFC6EFCE"/>
                </patternFill>
              </fill>
            </x14:dxf>
          </x14:cfRule>
          <xm:sqref>A65</xm:sqref>
        </x14:conditionalFormatting>
        <x14:conditionalFormatting xmlns:xm="http://schemas.microsoft.com/office/excel/2006/main">
          <x14:cfRule type="containsText" priority="5" operator="containsText" id="{50CFFC24-35AC-49A6-927D-52D883159D51}">
            <xm:f>NOT(ISERROR(SEARCH("Sertifikāta Nr. _________________________________",A71)))</xm:f>
            <xm:f>"Sertifikāta Nr. _________________________________"</xm:f>
            <x14:dxf>
              <font>
                <color auto="1"/>
              </font>
              <fill>
                <patternFill>
                  <bgColor rgb="FFC6EFCE"/>
                </patternFill>
              </fill>
            </x14:dxf>
          </x14:cfRule>
          <xm:sqref>A71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59999389629810485"/>
  </sheetPr>
  <dimension ref="A1:P56"/>
  <sheetViews>
    <sheetView view="pageBreakPreview" topLeftCell="A13" zoomScaleNormal="115" zoomScaleSheetLayoutView="100" workbookViewId="0">
      <selection activeCell="H25" sqref="H25"/>
    </sheetView>
  </sheetViews>
  <sheetFormatPr defaultColWidth="9.140625" defaultRowHeight="11.25" x14ac:dyDescent="0.2"/>
  <cols>
    <col min="1" max="1" width="4.5703125" style="1" customWidth="1"/>
    <col min="2" max="2" width="9.42578125" style="1" bestFit="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1"/>
      <c r="B1" s="21"/>
      <c r="C1" s="25" t="s">
        <v>39</v>
      </c>
      <c r="D1" s="50">
        <f>'Kops a'!A26</f>
        <v>12</v>
      </c>
      <c r="E1" s="21"/>
      <c r="F1" s="21"/>
      <c r="G1" s="21"/>
      <c r="H1" s="21"/>
      <c r="I1" s="21"/>
      <c r="J1" s="21"/>
      <c r="N1" s="24"/>
      <c r="O1" s="25"/>
      <c r="P1" s="26"/>
    </row>
    <row r="2" spans="1:16" x14ac:dyDescent="0.2">
      <c r="A2" s="27"/>
      <c r="B2" s="27"/>
      <c r="C2" s="308" t="s">
        <v>650</v>
      </c>
      <c r="D2" s="308"/>
      <c r="E2" s="308"/>
      <c r="F2" s="308"/>
      <c r="G2" s="308"/>
      <c r="H2" s="308"/>
      <c r="I2" s="308"/>
      <c r="J2" s="27"/>
    </row>
    <row r="3" spans="1:16" x14ac:dyDescent="0.2">
      <c r="A3" s="28"/>
      <c r="B3" s="28"/>
      <c r="C3" s="247" t="s">
        <v>18</v>
      </c>
      <c r="D3" s="247"/>
      <c r="E3" s="247"/>
      <c r="F3" s="247"/>
      <c r="G3" s="247"/>
      <c r="H3" s="247"/>
      <c r="I3" s="247"/>
      <c r="J3" s="28"/>
    </row>
    <row r="4" spans="1:16" x14ac:dyDescent="0.2">
      <c r="A4" s="28"/>
      <c r="B4" s="28"/>
      <c r="C4" s="322" t="s">
        <v>53</v>
      </c>
      <c r="D4" s="322"/>
      <c r="E4" s="322"/>
      <c r="F4" s="322"/>
      <c r="G4" s="322"/>
      <c r="H4" s="322"/>
      <c r="I4" s="322"/>
      <c r="J4" s="28"/>
    </row>
    <row r="5" spans="1:16" x14ac:dyDescent="0.2">
      <c r="A5" s="21"/>
      <c r="B5" s="21"/>
      <c r="C5" s="25" t="s">
        <v>5</v>
      </c>
      <c r="D5" s="309" t="str">
        <f>'Kops a'!D6</f>
        <v>Daudzdzīvokļu dzīvojamā ēka</v>
      </c>
      <c r="E5" s="309"/>
      <c r="F5" s="309"/>
      <c r="G5" s="309"/>
      <c r="H5" s="309"/>
      <c r="I5" s="309"/>
      <c r="J5" s="309"/>
      <c r="K5" s="309"/>
      <c r="L5" s="309"/>
      <c r="M5" s="15"/>
      <c r="N5" s="15"/>
      <c r="O5" s="15"/>
      <c r="P5" s="15"/>
    </row>
    <row r="6" spans="1:16" x14ac:dyDescent="0.2">
      <c r="A6" s="21"/>
      <c r="B6" s="21"/>
      <c r="C6" s="25" t="s">
        <v>6</v>
      </c>
      <c r="D6" s="309" t="str">
        <f>'Kops a'!D7</f>
        <v>Daudzdzīvokļu dzīvojamās ēkas energoefektivitātes paaugstināšanas pasākumi</v>
      </c>
      <c r="E6" s="309"/>
      <c r="F6" s="309"/>
      <c r="G6" s="309"/>
      <c r="H6" s="309"/>
      <c r="I6" s="309"/>
      <c r="J6" s="309"/>
      <c r="K6" s="309"/>
      <c r="L6" s="309"/>
      <c r="M6" s="15"/>
      <c r="N6" s="15"/>
      <c r="O6" s="15"/>
      <c r="P6" s="15"/>
    </row>
    <row r="7" spans="1:16" x14ac:dyDescent="0.2">
      <c r="A7" s="21"/>
      <c r="B7" s="21"/>
      <c r="C7" s="25" t="s">
        <v>7</v>
      </c>
      <c r="D7" s="309" t="str">
        <f>'Kops a'!D8</f>
        <v>Krūmu iela 38, Liepāja</v>
      </c>
      <c r="E7" s="309"/>
      <c r="F7" s="309"/>
      <c r="G7" s="309"/>
      <c r="H7" s="309"/>
      <c r="I7" s="309"/>
      <c r="J7" s="309"/>
      <c r="K7" s="309"/>
      <c r="L7" s="309"/>
      <c r="M7" s="15"/>
      <c r="N7" s="15"/>
      <c r="O7" s="15"/>
      <c r="P7" s="15"/>
    </row>
    <row r="8" spans="1:16" x14ac:dyDescent="0.2">
      <c r="A8" s="21"/>
      <c r="B8" s="21"/>
      <c r="C8" s="4" t="s">
        <v>21</v>
      </c>
      <c r="D8" s="309" t="str">
        <f>'Kops a'!D9</f>
        <v>EA-29-17/WOOS</v>
      </c>
      <c r="E8" s="309"/>
      <c r="F8" s="309"/>
      <c r="G8" s="309"/>
      <c r="H8" s="309"/>
      <c r="I8" s="309"/>
      <c r="J8" s="309"/>
      <c r="K8" s="309"/>
      <c r="L8" s="309"/>
      <c r="M8" s="15"/>
      <c r="N8" s="15"/>
      <c r="O8" s="15"/>
      <c r="P8" s="15"/>
    </row>
    <row r="9" spans="1:16" ht="11.25" customHeight="1" x14ac:dyDescent="0.2">
      <c r="A9" s="323" t="s">
        <v>529</v>
      </c>
      <c r="B9" s="323"/>
      <c r="C9" s="323"/>
      <c r="D9" s="323"/>
      <c r="E9" s="323"/>
      <c r="F9" s="323"/>
      <c r="G9" s="29"/>
      <c r="H9" s="29"/>
      <c r="I9" s="29"/>
      <c r="J9" s="324" t="s">
        <v>40</v>
      </c>
      <c r="K9" s="324"/>
      <c r="L9" s="324"/>
      <c r="M9" s="324"/>
      <c r="N9" s="310">
        <f>P40</f>
        <v>0</v>
      </c>
      <c r="O9" s="310"/>
      <c r="P9" s="29"/>
    </row>
    <row r="10" spans="1:16" x14ac:dyDescent="0.2">
      <c r="A10" s="30"/>
      <c r="B10" s="31"/>
      <c r="C10" s="4"/>
      <c r="D10" s="21"/>
      <c r="E10" s="21"/>
      <c r="F10" s="21"/>
      <c r="G10" s="21"/>
      <c r="H10" s="21"/>
      <c r="I10" s="21"/>
      <c r="J10" s="21"/>
      <c r="K10" s="21"/>
      <c r="L10" s="27"/>
      <c r="M10" s="27"/>
      <c r="O10" s="86"/>
      <c r="P10" s="85" t="str">
        <f>A46</f>
        <v>Tāme sastādīta 20__. gada __. _________</v>
      </c>
    </row>
    <row r="11" spans="1:16" ht="12" thickBot="1" x14ac:dyDescent="0.25">
      <c r="A11" s="30"/>
      <c r="B11" s="31"/>
      <c r="C11" s="4"/>
      <c r="D11" s="21"/>
      <c r="E11" s="21"/>
      <c r="F11" s="21"/>
      <c r="G11" s="21"/>
      <c r="H11" s="21"/>
      <c r="I11" s="21"/>
      <c r="J11" s="21"/>
      <c r="K11" s="21"/>
      <c r="L11" s="32"/>
      <c r="M11" s="32"/>
      <c r="N11" s="33"/>
      <c r="O11" s="24"/>
      <c r="P11" s="21"/>
    </row>
    <row r="12" spans="1:16" x14ac:dyDescent="0.2">
      <c r="A12" s="254" t="s">
        <v>24</v>
      </c>
      <c r="B12" s="312" t="s">
        <v>41</v>
      </c>
      <c r="C12" s="314" t="s">
        <v>42</v>
      </c>
      <c r="D12" s="316" t="s">
        <v>43</v>
      </c>
      <c r="E12" s="318" t="s">
        <v>44</v>
      </c>
      <c r="F12" s="320" t="s">
        <v>45</v>
      </c>
      <c r="G12" s="314"/>
      <c r="H12" s="314"/>
      <c r="I12" s="314"/>
      <c r="J12" s="314"/>
      <c r="K12" s="321"/>
      <c r="L12" s="320" t="s">
        <v>46</v>
      </c>
      <c r="M12" s="314"/>
      <c r="N12" s="314"/>
      <c r="O12" s="314"/>
      <c r="P12" s="321"/>
    </row>
    <row r="13" spans="1:16" ht="90" customHeight="1" thickBot="1" x14ac:dyDescent="0.25">
      <c r="A13" s="311"/>
      <c r="B13" s="313"/>
      <c r="C13" s="315"/>
      <c r="D13" s="317"/>
      <c r="E13" s="319"/>
      <c r="F13" s="34" t="s">
        <v>47</v>
      </c>
      <c r="G13" s="35" t="s">
        <v>48</v>
      </c>
      <c r="H13" s="35" t="s">
        <v>49</v>
      </c>
      <c r="I13" s="35" t="s">
        <v>50</v>
      </c>
      <c r="J13" s="35" t="s">
        <v>51</v>
      </c>
      <c r="K13" s="59" t="s">
        <v>52</v>
      </c>
      <c r="L13" s="34" t="s">
        <v>47</v>
      </c>
      <c r="M13" s="35" t="s">
        <v>49</v>
      </c>
      <c r="N13" s="35" t="s">
        <v>50</v>
      </c>
      <c r="O13" s="35" t="s">
        <v>51</v>
      </c>
      <c r="P13" s="59" t="s">
        <v>52</v>
      </c>
    </row>
    <row r="14" spans="1:16" x14ac:dyDescent="0.2">
      <c r="A14" s="60" t="s">
        <v>69</v>
      </c>
      <c r="B14" s="61"/>
      <c r="C14" s="62" t="s">
        <v>620</v>
      </c>
      <c r="D14" s="63"/>
      <c r="E14" s="66"/>
      <c r="F14" s="67"/>
      <c r="G14" s="64"/>
      <c r="H14" s="64">
        <f>ROUND(F14*G14,2)</f>
        <v>0</v>
      </c>
      <c r="I14" s="64"/>
      <c r="J14" s="64"/>
      <c r="K14" s="65">
        <f>SUM(H14:J14)</f>
        <v>0</v>
      </c>
      <c r="L14" s="192">
        <f>ROUND(E14*F14,2)</f>
        <v>0</v>
      </c>
      <c r="M14" s="193">
        <f>ROUND(H14*E14,2)</f>
        <v>0</v>
      </c>
      <c r="N14" s="193">
        <f>ROUND(I14*E14,2)</f>
        <v>0</v>
      </c>
      <c r="O14" s="193">
        <f>ROUND(J14*E14,2)</f>
        <v>0</v>
      </c>
      <c r="P14" s="194">
        <f>SUM(M14:O14)</f>
        <v>0</v>
      </c>
    </row>
    <row r="15" spans="1:16" ht="45" customHeight="1" x14ac:dyDescent="0.2">
      <c r="A15" s="36">
        <v>1</v>
      </c>
      <c r="B15" s="37" t="s">
        <v>632</v>
      </c>
      <c r="C15" s="45" t="s">
        <v>621</v>
      </c>
      <c r="D15" s="23" t="s">
        <v>68</v>
      </c>
      <c r="E15" s="66">
        <v>545</v>
      </c>
      <c r="F15" s="67"/>
      <c r="G15" s="64"/>
      <c r="H15" s="46">
        <f t="shared" ref="H15:H39" si="0">ROUND(F15*G15,2)</f>
        <v>0</v>
      </c>
      <c r="I15" s="64"/>
      <c r="J15" s="64"/>
      <c r="K15" s="47">
        <f t="shared" ref="K15:K39" si="1">SUM(H15:J15)</f>
        <v>0</v>
      </c>
      <c r="L15" s="48">
        <f t="shared" ref="L15:L39" si="2">ROUND(E15*F15,2)</f>
        <v>0</v>
      </c>
      <c r="M15" s="46">
        <f t="shared" ref="M15:M39" si="3">ROUND(H15*E15,2)</f>
        <v>0</v>
      </c>
      <c r="N15" s="46">
        <f t="shared" ref="N15:N39" si="4">ROUND(I15*E15,2)</f>
        <v>0</v>
      </c>
      <c r="O15" s="46">
        <f t="shared" ref="O15:O39" si="5">ROUND(J15*E15,2)</f>
        <v>0</v>
      </c>
      <c r="P15" s="47">
        <f t="shared" ref="P15:P39" si="6">SUM(M15:O15)</f>
        <v>0</v>
      </c>
    </row>
    <row r="16" spans="1:16" ht="22.5" x14ac:dyDescent="0.2">
      <c r="A16" s="36">
        <v>2</v>
      </c>
      <c r="B16" s="37" t="s">
        <v>633</v>
      </c>
      <c r="C16" s="45" t="s">
        <v>537</v>
      </c>
      <c r="D16" s="23" t="s">
        <v>68</v>
      </c>
      <c r="E16" s="66">
        <v>5</v>
      </c>
      <c r="F16" s="67"/>
      <c r="G16" s="64"/>
      <c r="H16" s="46">
        <f t="shared" si="0"/>
        <v>0</v>
      </c>
      <c r="I16" s="64"/>
      <c r="J16" s="64"/>
      <c r="K16" s="47">
        <f t="shared" si="1"/>
        <v>0</v>
      </c>
      <c r="L16" s="48">
        <f t="shared" si="2"/>
        <v>0</v>
      </c>
      <c r="M16" s="46">
        <f t="shared" si="3"/>
        <v>0</v>
      </c>
      <c r="N16" s="46">
        <f t="shared" si="4"/>
        <v>0</v>
      </c>
      <c r="O16" s="46">
        <f t="shared" si="5"/>
        <v>0</v>
      </c>
      <c r="P16" s="47">
        <f t="shared" si="6"/>
        <v>0</v>
      </c>
    </row>
    <row r="17" spans="1:16" x14ac:dyDescent="0.2">
      <c r="A17" s="36">
        <v>3</v>
      </c>
      <c r="B17" s="37" t="s">
        <v>634</v>
      </c>
      <c r="C17" s="339" t="s">
        <v>622</v>
      </c>
      <c r="D17" s="23" t="s">
        <v>68</v>
      </c>
      <c r="E17" s="66">
        <v>265</v>
      </c>
      <c r="F17" s="67"/>
      <c r="G17" s="64"/>
      <c r="H17" s="46">
        <f t="shared" si="0"/>
        <v>0</v>
      </c>
      <c r="I17" s="64"/>
      <c r="J17" s="64"/>
      <c r="K17" s="47">
        <f t="shared" si="1"/>
        <v>0</v>
      </c>
      <c r="L17" s="48">
        <f t="shared" si="2"/>
        <v>0</v>
      </c>
      <c r="M17" s="46">
        <f t="shared" si="3"/>
        <v>0</v>
      </c>
      <c r="N17" s="46">
        <f t="shared" si="4"/>
        <v>0</v>
      </c>
      <c r="O17" s="46">
        <f t="shared" si="5"/>
        <v>0</v>
      </c>
      <c r="P17" s="47">
        <f t="shared" si="6"/>
        <v>0</v>
      </c>
    </row>
    <row r="18" spans="1:16" x14ac:dyDescent="0.2">
      <c r="A18" s="36">
        <v>4</v>
      </c>
      <c r="B18" s="37" t="s">
        <v>635</v>
      </c>
      <c r="C18" s="340"/>
      <c r="D18" s="23" t="s">
        <v>68</v>
      </c>
      <c r="E18" s="66">
        <v>180</v>
      </c>
      <c r="F18" s="67"/>
      <c r="G18" s="64"/>
      <c r="H18" s="46">
        <f t="shared" si="0"/>
        <v>0</v>
      </c>
      <c r="I18" s="64"/>
      <c r="J18" s="64"/>
      <c r="K18" s="47">
        <f t="shared" si="1"/>
        <v>0</v>
      </c>
      <c r="L18" s="48">
        <f t="shared" si="2"/>
        <v>0</v>
      </c>
      <c r="M18" s="46">
        <f t="shared" si="3"/>
        <v>0</v>
      </c>
      <c r="N18" s="46">
        <f t="shared" si="4"/>
        <v>0</v>
      </c>
      <c r="O18" s="46">
        <f t="shared" si="5"/>
        <v>0</v>
      </c>
      <c r="P18" s="47">
        <f t="shared" si="6"/>
        <v>0</v>
      </c>
    </row>
    <row r="19" spans="1:16" ht="45" x14ac:dyDescent="0.2">
      <c r="A19" s="36">
        <v>5</v>
      </c>
      <c r="B19" s="37" t="s">
        <v>636</v>
      </c>
      <c r="C19" s="45" t="s">
        <v>623</v>
      </c>
      <c r="D19" s="23" t="s">
        <v>68</v>
      </c>
      <c r="E19" s="66">
        <v>85</v>
      </c>
      <c r="F19" s="67"/>
      <c r="G19" s="64"/>
      <c r="H19" s="46">
        <f t="shared" si="0"/>
        <v>0</v>
      </c>
      <c r="I19" s="64"/>
      <c r="J19" s="64"/>
      <c r="K19" s="47">
        <f t="shared" si="1"/>
        <v>0</v>
      </c>
      <c r="L19" s="48">
        <f t="shared" si="2"/>
        <v>0</v>
      </c>
      <c r="M19" s="46">
        <f t="shared" si="3"/>
        <v>0</v>
      </c>
      <c r="N19" s="46">
        <f t="shared" si="4"/>
        <v>0</v>
      </c>
      <c r="O19" s="46">
        <f t="shared" si="5"/>
        <v>0</v>
      </c>
      <c r="P19" s="47">
        <f t="shared" si="6"/>
        <v>0</v>
      </c>
    </row>
    <row r="20" spans="1:16" x14ac:dyDescent="0.2">
      <c r="A20" s="36">
        <v>6</v>
      </c>
      <c r="B20" s="37" t="s">
        <v>637</v>
      </c>
      <c r="C20" s="339" t="s">
        <v>624</v>
      </c>
      <c r="D20" s="23" t="s">
        <v>595</v>
      </c>
      <c r="E20" s="66">
        <v>81</v>
      </c>
      <c r="F20" s="67"/>
      <c r="G20" s="64"/>
      <c r="H20" s="46">
        <f t="shared" si="0"/>
        <v>0</v>
      </c>
      <c r="I20" s="64"/>
      <c r="J20" s="64"/>
      <c r="K20" s="47">
        <f t="shared" si="1"/>
        <v>0</v>
      </c>
      <c r="L20" s="48">
        <f t="shared" si="2"/>
        <v>0</v>
      </c>
      <c r="M20" s="46">
        <f t="shared" si="3"/>
        <v>0</v>
      </c>
      <c r="N20" s="46">
        <f t="shared" si="4"/>
        <v>0</v>
      </c>
      <c r="O20" s="46">
        <f t="shared" si="5"/>
        <v>0</v>
      </c>
      <c r="P20" s="47">
        <f t="shared" si="6"/>
        <v>0</v>
      </c>
    </row>
    <row r="21" spans="1:16" x14ac:dyDescent="0.2">
      <c r="A21" s="36">
        <v>7</v>
      </c>
      <c r="B21" s="37" t="s">
        <v>638</v>
      </c>
      <c r="C21" s="341"/>
      <c r="D21" s="23" t="s">
        <v>595</v>
      </c>
      <c r="E21" s="66">
        <v>17</v>
      </c>
      <c r="F21" s="67"/>
      <c r="G21" s="64"/>
      <c r="H21" s="46">
        <f t="shared" si="0"/>
        <v>0</v>
      </c>
      <c r="I21" s="64"/>
      <c r="J21" s="64"/>
      <c r="K21" s="47">
        <f t="shared" si="1"/>
        <v>0</v>
      </c>
      <c r="L21" s="48">
        <f t="shared" si="2"/>
        <v>0</v>
      </c>
      <c r="M21" s="46">
        <f t="shared" si="3"/>
        <v>0</v>
      </c>
      <c r="N21" s="46">
        <f t="shared" si="4"/>
        <v>0</v>
      </c>
      <c r="O21" s="46">
        <f t="shared" si="5"/>
        <v>0</v>
      </c>
      <c r="P21" s="47">
        <f t="shared" si="6"/>
        <v>0</v>
      </c>
    </row>
    <row r="22" spans="1:16" ht="22.5" x14ac:dyDescent="0.2">
      <c r="A22" s="36">
        <v>8</v>
      </c>
      <c r="B22" s="37" t="s">
        <v>639</v>
      </c>
      <c r="C22" s="341"/>
      <c r="D22" s="23" t="s">
        <v>595</v>
      </c>
      <c r="E22" s="66">
        <v>81</v>
      </c>
      <c r="F22" s="67"/>
      <c r="G22" s="64"/>
      <c r="H22" s="46">
        <f t="shared" si="0"/>
        <v>0</v>
      </c>
      <c r="I22" s="64"/>
      <c r="J22" s="64"/>
      <c r="K22" s="47">
        <f t="shared" si="1"/>
        <v>0</v>
      </c>
      <c r="L22" s="48">
        <f t="shared" si="2"/>
        <v>0</v>
      </c>
      <c r="M22" s="46">
        <f t="shared" si="3"/>
        <v>0</v>
      </c>
      <c r="N22" s="46">
        <f t="shared" si="4"/>
        <v>0</v>
      </c>
      <c r="O22" s="46">
        <f t="shared" si="5"/>
        <v>0</v>
      </c>
      <c r="P22" s="47">
        <f t="shared" si="6"/>
        <v>0</v>
      </c>
    </row>
    <row r="23" spans="1:16" x14ac:dyDescent="0.2">
      <c r="A23" s="36">
        <v>9</v>
      </c>
      <c r="B23" s="37" t="s">
        <v>640</v>
      </c>
      <c r="C23" s="340"/>
      <c r="D23" s="23" t="s">
        <v>595</v>
      </c>
      <c r="E23" s="66">
        <v>60</v>
      </c>
      <c r="F23" s="67"/>
      <c r="G23" s="64"/>
      <c r="H23" s="46">
        <f t="shared" si="0"/>
        <v>0</v>
      </c>
      <c r="I23" s="64"/>
      <c r="J23" s="64"/>
      <c r="K23" s="47">
        <f t="shared" si="1"/>
        <v>0</v>
      </c>
      <c r="L23" s="48">
        <f t="shared" si="2"/>
        <v>0</v>
      </c>
      <c r="M23" s="46">
        <f t="shared" si="3"/>
        <v>0</v>
      </c>
      <c r="N23" s="46">
        <f t="shared" si="4"/>
        <v>0</v>
      </c>
      <c r="O23" s="46">
        <f t="shared" si="5"/>
        <v>0</v>
      </c>
      <c r="P23" s="47">
        <f t="shared" si="6"/>
        <v>0</v>
      </c>
    </row>
    <row r="24" spans="1:16" x14ac:dyDescent="0.2">
      <c r="A24" s="36">
        <v>10</v>
      </c>
      <c r="B24" s="37" t="s">
        <v>638</v>
      </c>
      <c r="C24" s="339" t="s">
        <v>625</v>
      </c>
      <c r="D24" s="23" t="s">
        <v>595</v>
      </c>
      <c r="E24" s="66">
        <v>17</v>
      </c>
      <c r="F24" s="67"/>
      <c r="G24" s="64"/>
      <c r="H24" s="46">
        <f t="shared" si="0"/>
        <v>0</v>
      </c>
      <c r="I24" s="64"/>
      <c r="J24" s="64"/>
      <c r="K24" s="47">
        <f t="shared" si="1"/>
        <v>0</v>
      </c>
      <c r="L24" s="48">
        <f t="shared" si="2"/>
        <v>0</v>
      </c>
      <c r="M24" s="46">
        <f t="shared" si="3"/>
        <v>0</v>
      </c>
      <c r="N24" s="46">
        <f t="shared" si="4"/>
        <v>0</v>
      </c>
      <c r="O24" s="46">
        <f t="shared" si="5"/>
        <v>0</v>
      </c>
      <c r="P24" s="47">
        <f t="shared" si="6"/>
        <v>0</v>
      </c>
    </row>
    <row r="25" spans="1:16" x14ac:dyDescent="0.2">
      <c r="A25" s="36">
        <v>11</v>
      </c>
      <c r="B25" s="37" t="s">
        <v>637</v>
      </c>
      <c r="C25" s="341"/>
      <c r="D25" s="23" t="s">
        <v>595</v>
      </c>
      <c r="E25" s="66">
        <v>89</v>
      </c>
      <c r="F25" s="67"/>
      <c r="G25" s="64"/>
      <c r="H25" s="46">
        <f t="shared" si="0"/>
        <v>0</v>
      </c>
      <c r="I25" s="64"/>
      <c r="J25" s="64"/>
      <c r="K25" s="47">
        <f t="shared" si="1"/>
        <v>0</v>
      </c>
      <c r="L25" s="48">
        <f t="shared" si="2"/>
        <v>0</v>
      </c>
      <c r="M25" s="46">
        <f t="shared" si="3"/>
        <v>0</v>
      </c>
      <c r="N25" s="46">
        <f t="shared" si="4"/>
        <v>0</v>
      </c>
      <c r="O25" s="46">
        <f t="shared" si="5"/>
        <v>0</v>
      </c>
      <c r="P25" s="47">
        <f t="shared" si="6"/>
        <v>0</v>
      </c>
    </row>
    <row r="26" spans="1:16" x14ac:dyDescent="0.2">
      <c r="A26" s="36">
        <v>12</v>
      </c>
      <c r="B26" s="37" t="s">
        <v>641</v>
      </c>
      <c r="C26" s="340"/>
      <c r="D26" s="23" t="s">
        <v>595</v>
      </c>
      <c r="E26" s="66">
        <v>12</v>
      </c>
      <c r="F26" s="67"/>
      <c r="G26" s="64"/>
      <c r="H26" s="46">
        <f t="shared" si="0"/>
        <v>0</v>
      </c>
      <c r="I26" s="64"/>
      <c r="J26" s="64"/>
      <c r="K26" s="47">
        <f t="shared" si="1"/>
        <v>0</v>
      </c>
      <c r="L26" s="48">
        <f t="shared" si="2"/>
        <v>0</v>
      </c>
      <c r="M26" s="46">
        <f t="shared" si="3"/>
        <v>0</v>
      </c>
      <c r="N26" s="46">
        <f t="shared" si="4"/>
        <v>0</v>
      </c>
      <c r="O26" s="46">
        <f t="shared" si="5"/>
        <v>0</v>
      </c>
      <c r="P26" s="47">
        <f t="shared" si="6"/>
        <v>0</v>
      </c>
    </row>
    <row r="27" spans="1:16" x14ac:dyDescent="0.2">
      <c r="A27" s="36">
        <v>13</v>
      </c>
      <c r="B27" s="37" t="s">
        <v>642</v>
      </c>
      <c r="C27" s="339" t="s">
        <v>626</v>
      </c>
      <c r="D27" s="23" t="s">
        <v>595</v>
      </c>
      <c r="E27" s="66">
        <v>85</v>
      </c>
      <c r="F27" s="67"/>
      <c r="G27" s="64"/>
      <c r="H27" s="46">
        <f t="shared" si="0"/>
        <v>0</v>
      </c>
      <c r="I27" s="64"/>
      <c r="J27" s="64"/>
      <c r="K27" s="47">
        <f t="shared" si="1"/>
        <v>0</v>
      </c>
      <c r="L27" s="48">
        <f t="shared" si="2"/>
        <v>0</v>
      </c>
      <c r="M27" s="46">
        <f t="shared" si="3"/>
        <v>0</v>
      </c>
      <c r="N27" s="46">
        <f t="shared" si="4"/>
        <v>0</v>
      </c>
      <c r="O27" s="46">
        <f t="shared" si="5"/>
        <v>0</v>
      </c>
      <c r="P27" s="47">
        <f t="shared" si="6"/>
        <v>0</v>
      </c>
    </row>
    <row r="28" spans="1:16" x14ac:dyDescent="0.2">
      <c r="A28" s="36">
        <v>14</v>
      </c>
      <c r="B28" s="37" t="s">
        <v>643</v>
      </c>
      <c r="C28" s="340"/>
      <c r="D28" s="23" t="s">
        <v>595</v>
      </c>
      <c r="E28" s="66">
        <v>60</v>
      </c>
      <c r="F28" s="67"/>
      <c r="G28" s="64"/>
      <c r="H28" s="46">
        <f t="shared" si="0"/>
        <v>0</v>
      </c>
      <c r="I28" s="64"/>
      <c r="J28" s="64"/>
      <c r="K28" s="47">
        <f t="shared" si="1"/>
        <v>0</v>
      </c>
      <c r="L28" s="48">
        <f t="shared" si="2"/>
        <v>0</v>
      </c>
      <c r="M28" s="46">
        <f t="shared" si="3"/>
        <v>0</v>
      </c>
      <c r="N28" s="46">
        <f t="shared" si="4"/>
        <v>0</v>
      </c>
      <c r="O28" s="46">
        <f t="shared" si="5"/>
        <v>0</v>
      </c>
      <c r="P28" s="47">
        <f t="shared" si="6"/>
        <v>0</v>
      </c>
    </row>
    <row r="29" spans="1:16" x14ac:dyDescent="0.2">
      <c r="A29" s="36">
        <v>15</v>
      </c>
      <c r="B29" s="37" t="s">
        <v>642</v>
      </c>
      <c r="C29" s="45" t="s">
        <v>627</v>
      </c>
      <c r="D29" s="23" t="s">
        <v>595</v>
      </c>
      <c r="E29" s="66">
        <v>17</v>
      </c>
      <c r="F29" s="67"/>
      <c r="G29" s="64"/>
      <c r="H29" s="46">
        <f t="shared" si="0"/>
        <v>0</v>
      </c>
      <c r="I29" s="64"/>
      <c r="J29" s="64"/>
      <c r="K29" s="47">
        <f t="shared" si="1"/>
        <v>0</v>
      </c>
      <c r="L29" s="48">
        <f t="shared" si="2"/>
        <v>0</v>
      </c>
      <c r="M29" s="46">
        <f t="shared" si="3"/>
        <v>0</v>
      </c>
      <c r="N29" s="46">
        <f t="shared" si="4"/>
        <v>0</v>
      </c>
      <c r="O29" s="46">
        <f t="shared" si="5"/>
        <v>0</v>
      </c>
      <c r="P29" s="47">
        <f t="shared" si="6"/>
        <v>0</v>
      </c>
    </row>
    <row r="30" spans="1:16" x14ac:dyDescent="0.2">
      <c r="A30" s="36">
        <v>16</v>
      </c>
      <c r="B30" s="37" t="s">
        <v>643</v>
      </c>
      <c r="C30" s="45" t="s">
        <v>739</v>
      </c>
      <c r="D30" s="23" t="s">
        <v>595</v>
      </c>
      <c r="E30" s="66">
        <v>12</v>
      </c>
      <c r="F30" s="67"/>
      <c r="G30" s="64"/>
      <c r="H30" s="46">
        <f t="shared" si="0"/>
        <v>0</v>
      </c>
      <c r="I30" s="64"/>
      <c r="J30" s="64"/>
      <c r="K30" s="47">
        <f t="shared" si="1"/>
        <v>0</v>
      </c>
      <c r="L30" s="48">
        <f t="shared" si="2"/>
        <v>0</v>
      </c>
      <c r="M30" s="46">
        <f t="shared" si="3"/>
        <v>0</v>
      </c>
      <c r="N30" s="46">
        <f t="shared" si="4"/>
        <v>0</v>
      </c>
      <c r="O30" s="46">
        <f t="shared" si="5"/>
        <v>0</v>
      </c>
      <c r="P30" s="47">
        <f t="shared" si="6"/>
        <v>0</v>
      </c>
    </row>
    <row r="31" spans="1:16" ht="22.5" customHeight="1" x14ac:dyDescent="0.2">
      <c r="A31" s="36">
        <v>17</v>
      </c>
      <c r="B31" s="37" t="s">
        <v>644</v>
      </c>
      <c r="C31" s="339" t="s">
        <v>534</v>
      </c>
      <c r="D31" s="23" t="s">
        <v>595</v>
      </c>
      <c r="E31" s="66">
        <v>250</v>
      </c>
      <c r="F31" s="67"/>
      <c r="G31" s="64"/>
      <c r="H31" s="46">
        <f t="shared" si="0"/>
        <v>0</v>
      </c>
      <c r="I31" s="64"/>
      <c r="J31" s="64"/>
      <c r="K31" s="47">
        <f t="shared" si="1"/>
        <v>0</v>
      </c>
      <c r="L31" s="48">
        <f t="shared" si="2"/>
        <v>0</v>
      </c>
      <c r="M31" s="46">
        <f t="shared" si="3"/>
        <v>0</v>
      </c>
      <c r="N31" s="46">
        <f t="shared" si="4"/>
        <v>0</v>
      </c>
      <c r="O31" s="46">
        <f t="shared" si="5"/>
        <v>0</v>
      </c>
      <c r="P31" s="47">
        <f t="shared" si="6"/>
        <v>0</v>
      </c>
    </row>
    <row r="32" spans="1:16" x14ac:dyDescent="0.2">
      <c r="A32" s="36">
        <v>18</v>
      </c>
      <c r="B32" s="37" t="s">
        <v>645</v>
      </c>
      <c r="C32" s="340"/>
      <c r="D32" s="23" t="s">
        <v>595</v>
      </c>
      <c r="E32" s="66">
        <v>170</v>
      </c>
      <c r="F32" s="67"/>
      <c r="G32" s="64"/>
      <c r="H32" s="46">
        <f t="shared" si="0"/>
        <v>0</v>
      </c>
      <c r="I32" s="64"/>
      <c r="J32" s="64"/>
      <c r="K32" s="47">
        <f t="shared" si="1"/>
        <v>0</v>
      </c>
      <c r="L32" s="48">
        <f t="shared" si="2"/>
        <v>0</v>
      </c>
      <c r="M32" s="46">
        <f t="shared" si="3"/>
        <v>0</v>
      </c>
      <c r="N32" s="46">
        <f t="shared" si="4"/>
        <v>0</v>
      </c>
      <c r="O32" s="46">
        <f t="shared" si="5"/>
        <v>0</v>
      </c>
      <c r="P32" s="47">
        <f t="shared" si="6"/>
        <v>0</v>
      </c>
    </row>
    <row r="33" spans="1:16" x14ac:dyDescent="0.2">
      <c r="A33" s="36">
        <v>19</v>
      </c>
      <c r="B33" s="37" t="s">
        <v>573</v>
      </c>
      <c r="C33" s="45" t="s">
        <v>628</v>
      </c>
      <c r="D33" s="23" t="s">
        <v>595</v>
      </c>
      <c r="E33" s="66">
        <v>345</v>
      </c>
      <c r="F33" s="67"/>
      <c r="G33" s="64"/>
      <c r="H33" s="46">
        <f t="shared" si="0"/>
        <v>0</v>
      </c>
      <c r="I33" s="64"/>
      <c r="J33" s="64"/>
      <c r="K33" s="47">
        <f t="shared" si="1"/>
        <v>0</v>
      </c>
      <c r="L33" s="48">
        <f t="shared" si="2"/>
        <v>0</v>
      </c>
      <c r="M33" s="46">
        <f t="shared" si="3"/>
        <v>0</v>
      </c>
      <c r="N33" s="46">
        <f t="shared" si="4"/>
        <v>0</v>
      </c>
      <c r="O33" s="46">
        <f t="shared" si="5"/>
        <v>0</v>
      </c>
      <c r="P33" s="47">
        <f t="shared" si="6"/>
        <v>0</v>
      </c>
    </row>
    <row r="34" spans="1:16" x14ac:dyDescent="0.2">
      <c r="A34" s="36">
        <v>20</v>
      </c>
      <c r="B34" s="37" t="s">
        <v>573</v>
      </c>
      <c r="C34" s="45" t="s">
        <v>536</v>
      </c>
      <c r="D34" s="23" t="s">
        <v>68</v>
      </c>
      <c r="E34" s="66">
        <v>70</v>
      </c>
      <c r="F34" s="67"/>
      <c r="G34" s="64"/>
      <c r="H34" s="46">
        <f t="shared" si="0"/>
        <v>0</v>
      </c>
      <c r="I34" s="64"/>
      <c r="J34" s="64"/>
      <c r="K34" s="47">
        <f t="shared" si="1"/>
        <v>0</v>
      </c>
      <c r="L34" s="48">
        <f t="shared" si="2"/>
        <v>0</v>
      </c>
      <c r="M34" s="46">
        <f t="shared" si="3"/>
        <v>0</v>
      </c>
      <c r="N34" s="46">
        <f t="shared" si="4"/>
        <v>0</v>
      </c>
      <c r="O34" s="46">
        <f t="shared" si="5"/>
        <v>0</v>
      </c>
      <c r="P34" s="47">
        <f t="shared" si="6"/>
        <v>0</v>
      </c>
    </row>
    <row r="35" spans="1:16" ht="22.5" x14ac:dyDescent="0.2">
      <c r="A35" s="36">
        <v>21</v>
      </c>
      <c r="B35" s="37" t="s">
        <v>646</v>
      </c>
      <c r="C35" s="339" t="s">
        <v>629</v>
      </c>
      <c r="D35" s="23" t="s">
        <v>526</v>
      </c>
      <c r="E35" s="66">
        <v>81</v>
      </c>
      <c r="F35" s="67"/>
      <c r="G35" s="64"/>
      <c r="H35" s="46">
        <f t="shared" si="0"/>
        <v>0</v>
      </c>
      <c r="I35" s="64"/>
      <c r="J35" s="64"/>
      <c r="K35" s="47">
        <f t="shared" si="1"/>
        <v>0</v>
      </c>
      <c r="L35" s="48">
        <f t="shared" si="2"/>
        <v>0</v>
      </c>
      <c r="M35" s="46">
        <f t="shared" si="3"/>
        <v>0</v>
      </c>
      <c r="N35" s="46">
        <f t="shared" si="4"/>
        <v>0</v>
      </c>
      <c r="O35" s="46">
        <f t="shared" si="5"/>
        <v>0</v>
      </c>
      <c r="P35" s="47">
        <f t="shared" si="6"/>
        <v>0</v>
      </c>
    </row>
    <row r="36" spans="1:16" x14ac:dyDescent="0.2">
      <c r="A36" s="36">
        <v>22</v>
      </c>
      <c r="B36" s="37" t="s">
        <v>647</v>
      </c>
      <c r="C36" s="340"/>
      <c r="D36" s="23" t="s">
        <v>526</v>
      </c>
      <c r="E36" s="66">
        <v>60</v>
      </c>
      <c r="F36" s="67"/>
      <c r="G36" s="64"/>
      <c r="H36" s="46">
        <f t="shared" si="0"/>
        <v>0</v>
      </c>
      <c r="I36" s="64"/>
      <c r="J36" s="64"/>
      <c r="K36" s="47">
        <f t="shared" si="1"/>
        <v>0</v>
      </c>
      <c r="L36" s="48">
        <f t="shared" si="2"/>
        <v>0</v>
      </c>
      <c r="M36" s="46">
        <f t="shared" si="3"/>
        <v>0</v>
      </c>
      <c r="N36" s="46">
        <f t="shared" si="4"/>
        <v>0</v>
      </c>
      <c r="O36" s="46">
        <f t="shared" si="5"/>
        <v>0</v>
      </c>
      <c r="P36" s="47">
        <f t="shared" si="6"/>
        <v>0</v>
      </c>
    </row>
    <row r="37" spans="1:16" x14ac:dyDescent="0.2">
      <c r="A37" s="36"/>
      <c r="B37" s="37"/>
      <c r="C37" s="45" t="s">
        <v>630</v>
      </c>
      <c r="D37" s="23"/>
      <c r="E37" s="66"/>
      <c r="F37" s="67"/>
      <c r="G37" s="64"/>
      <c r="H37" s="46">
        <f t="shared" si="0"/>
        <v>0</v>
      </c>
      <c r="I37" s="64"/>
      <c r="J37" s="64"/>
      <c r="K37" s="47">
        <f t="shared" si="1"/>
        <v>0</v>
      </c>
      <c r="L37" s="48">
        <f t="shared" si="2"/>
        <v>0</v>
      </c>
      <c r="M37" s="46">
        <f t="shared" si="3"/>
        <v>0</v>
      </c>
      <c r="N37" s="46">
        <f t="shared" si="4"/>
        <v>0</v>
      </c>
      <c r="O37" s="46">
        <f t="shared" si="5"/>
        <v>0</v>
      </c>
      <c r="P37" s="47">
        <f t="shared" si="6"/>
        <v>0</v>
      </c>
    </row>
    <row r="38" spans="1:16" ht="45" customHeight="1" x14ac:dyDescent="0.2">
      <c r="A38" s="36">
        <v>23</v>
      </c>
      <c r="B38" s="37" t="s">
        <v>648</v>
      </c>
      <c r="C38" s="339" t="s">
        <v>631</v>
      </c>
      <c r="D38" s="23" t="s">
        <v>526</v>
      </c>
      <c r="E38" s="66">
        <v>20</v>
      </c>
      <c r="F38" s="67"/>
      <c r="G38" s="64"/>
      <c r="H38" s="46">
        <f t="shared" si="0"/>
        <v>0</v>
      </c>
      <c r="I38" s="64"/>
      <c r="J38" s="64"/>
      <c r="K38" s="47">
        <f t="shared" si="1"/>
        <v>0</v>
      </c>
      <c r="L38" s="48">
        <f t="shared" si="2"/>
        <v>0</v>
      </c>
      <c r="M38" s="46">
        <f t="shared" si="3"/>
        <v>0</v>
      </c>
      <c r="N38" s="46">
        <f t="shared" si="4"/>
        <v>0</v>
      </c>
      <c r="O38" s="46">
        <f t="shared" si="5"/>
        <v>0</v>
      </c>
      <c r="P38" s="47">
        <f t="shared" si="6"/>
        <v>0</v>
      </c>
    </row>
    <row r="39" spans="1:16" ht="23.25" thickBot="1" x14ac:dyDescent="0.25">
      <c r="A39" s="36">
        <v>24</v>
      </c>
      <c r="B39" s="37" t="s">
        <v>649</v>
      </c>
      <c r="C39" s="340"/>
      <c r="D39" s="23" t="s">
        <v>526</v>
      </c>
      <c r="E39" s="66">
        <v>10</v>
      </c>
      <c r="F39" s="67"/>
      <c r="G39" s="64"/>
      <c r="H39" s="46">
        <f t="shared" si="0"/>
        <v>0</v>
      </c>
      <c r="I39" s="64"/>
      <c r="J39" s="64"/>
      <c r="K39" s="47">
        <f t="shared" si="1"/>
        <v>0</v>
      </c>
      <c r="L39" s="48">
        <f t="shared" si="2"/>
        <v>0</v>
      </c>
      <c r="M39" s="46">
        <f t="shared" si="3"/>
        <v>0</v>
      </c>
      <c r="N39" s="46">
        <f t="shared" si="4"/>
        <v>0</v>
      </c>
      <c r="O39" s="46">
        <f t="shared" si="5"/>
        <v>0</v>
      </c>
      <c r="P39" s="47">
        <f t="shared" si="6"/>
        <v>0</v>
      </c>
    </row>
    <row r="40" spans="1:16" ht="12" thickBot="1" x14ac:dyDescent="0.25">
      <c r="A40" s="325" t="s">
        <v>120</v>
      </c>
      <c r="B40" s="326"/>
      <c r="C40" s="326"/>
      <c r="D40" s="326"/>
      <c r="E40" s="326"/>
      <c r="F40" s="326"/>
      <c r="G40" s="326"/>
      <c r="H40" s="326"/>
      <c r="I40" s="326"/>
      <c r="J40" s="326"/>
      <c r="K40" s="327"/>
      <c r="L40" s="68">
        <f>SUM(L14:L39)</f>
        <v>0</v>
      </c>
      <c r="M40" s="69">
        <f>SUM(M14:M39)</f>
        <v>0</v>
      </c>
      <c r="N40" s="69">
        <f>SUM(N14:N39)</f>
        <v>0</v>
      </c>
      <c r="O40" s="69">
        <f>SUM(O14:O39)</f>
        <v>0</v>
      </c>
      <c r="P40" s="70">
        <f>SUM(P14:P39)</f>
        <v>0</v>
      </c>
    </row>
    <row r="41" spans="1:16" x14ac:dyDescent="0.2">
      <c r="A41" s="15"/>
      <c r="B41" s="15"/>
      <c r="C41" s="15"/>
      <c r="D41" s="15"/>
      <c r="E41" s="15"/>
      <c r="F41" s="15"/>
      <c r="G41" s="15"/>
      <c r="H41" s="15"/>
      <c r="I41" s="15"/>
      <c r="J41" s="15"/>
      <c r="K41" s="15"/>
      <c r="L41" s="15"/>
      <c r="M41" s="15"/>
      <c r="N41" s="15"/>
      <c r="O41" s="15"/>
      <c r="P41" s="15"/>
    </row>
    <row r="42" spans="1:16" x14ac:dyDescent="0.2">
      <c r="A42" s="15"/>
      <c r="B42" s="15"/>
      <c r="C42" s="15"/>
      <c r="D42" s="15"/>
      <c r="E42" s="15"/>
      <c r="F42" s="15"/>
      <c r="G42" s="15"/>
      <c r="H42" s="15"/>
      <c r="I42" s="15"/>
      <c r="J42" s="15"/>
      <c r="K42" s="15"/>
      <c r="L42" s="15"/>
      <c r="M42" s="15"/>
      <c r="N42" s="15"/>
      <c r="O42" s="15"/>
      <c r="P42" s="15"/>
    </row>
    <row r="43" spans="1:16" x14ac:dyDescent="0.2">
      <c r="A43" s="1" t="s">
        <v>14</v>
      </c>
      <c r="B43" s="15"/>
      <c r="C43" s="328">
        <f>'Kops a'!C38:H38</f>
        <v>0</v>
      </c>
      <c r="D43" s="328"/>
      <c r="E43" s="328"/>
      <c r="F43" s="328"/>
      <c r="G43" s="328"/>
      <c r="H43" s="328"/>
      <c r="I43" s="15"/>
      <c r="J43" s="15"/>
      <c r="K43" s="15"/>
      <c r="L43" s="15"/>
      <c r="M43" s="15"/>
      <c r="N43" s="15"/>
      <c r="O43" s="15"/>
      <c r="P43" s="15"/>
    </row>
    <row r="44" spans="1:16" x14ac:dyDescent="0.2">
      <c r="A44" s="15"/>
      <c r="B44" s="15"/>
      <c r="C44" s="238" t="s">
        <v>15</v>
      </c>
      <c r="D44" s="238"/>
      <c r="E44" s="238"/>
      <c r="F44" s="238"/>
      <c r="G44" s="238"/>
      <c r="H44" s="238"/>
      <c r="I44" s="15"/>
      <c r="J44" s="15"/>
      <c r="K44" s="15"/>
      <c r="L44" s="15"/>
      <c r="M44" s="15"/>
      <c r="N44" s="15"/>
      <c r="O44" s="15"/>
      <c r="P44" s="15"/>
    </row>
    <row r="45" spans="1:16" x14ac:dyDescent="0.2">
      <c r="A45" s="15"/>
      <c r="B45" s="15"/>
      <c r="C45" s="15"/>
      <c r="D45" s="15"/>
      <c r="E45" s="15"/>
      <c r="F45" s="15"/>
      <c r="G45" s="15"/>
      <c r="H45" s="15"/>
      <c r="I45" s="15"/>
      <c r="J45" s="15"/>
      <c r="K45" s="15"/>
      <c r="L45" s="15"/>
      <c r="M45" s="15"/>
      <c r="N45" s="15"/>
      <c r="O45" s="15"/>
      <c r="P45" s="15"/>
    </row>
    <row r="46" spans="1:16" x14ac:dyDescent="0.2">
      <c r="A46" s="83" t="str">
        <f>'Kops a'!A41</f>
        <v>Tāme sastādīta 20__. gada __. _________</v>
      </c>
      <c r="B46" s="84"/>
      <c r="C46" s="84"/>
      <c r="D46" s="84"/>
      <c r="E46" s="15"/>
      <c r="F46" s="15"/>
      <c r="G46" s="15"/>
      <c r="H46" s="15"/>
      <c r="I46" s="15"/>
      <c r="J46" s="15"/>
      <c r="K46" s="15"/>
      <c r="L46" s="15"/>
      <c r="M46" s="15"/>
      <c r="N46" s="15"/>
      <c r="O46" s="15"/>
      <c r="P46" s="15"/>
    </row>
    <row r="47" spans="1:16" x14ac:dyDescent="0.2">
      <c r="A47" s="15"/>
      <c r="B47" s="15"/>
      <c r="C47" s="15"/>
      <c r="D47" s="15"/>
      <c r="E47" s="15"/>
      <c r="F47" s="15"/>
      <c r="G47" s="15"/>
      <c r="H47" s="15"/>
      <c r="I47" s="15"/>
      <c r="J47" s="15"/>
      <c r="K47" s="15"/>
      <c r="L47" s="15"/>
      <c r="M47" s="15"/>
      <c r="N47" s="15"/>
      <c r="O47" s="15"/>
      <c r="P47" s="15"/>
    </row>
    <row r="48" spans="1:16" x14ac:dyDescent="0.2">
      <c r="A48" s="15"/>
      <c r="B48" s="15"/>
      <c r="C48" s="15"/>
      <c r="D48" s="15"/>
      <c r="E48" s="15"/>
      <c r="F48" s="15"/>
      <c r="G48" s="15"/>
      <c r="H48" s="15"/>
      <c r="I48" s="15"/>
      <c r="J48" s="15"/>
      <c r="K48" s="15"/>
      <c r="L48" s="15"/>
      <c r="M48" s="15"/>
      <c r="N48" s="15"/>
      <c r="O48" s="15"/>
      <c r="P48" s="15"/>
    </row>
    <row r="49" spans="1:16" x14ac:dyDescent="0.2">
      <c r="A49" s="1" t="s">
        <v>38</v>
      </c>
      <c r="B49" s="15"/>
      <c r="C49" s="328">
        <f>'Kops a'!C44:H44</f>
        <v>0</v>
      </c>
      <c r="D49" s="328"/>
      <c r="E49" s="328"/>
      <c r="F49" s="328"/>
      <c r="G49" s="328"/>
      <c r="H49" s="328"/>
      <c r="I49" s="15"/>
      <c r="J49" s="15"/>
      <c r="K49" s="15"/>
      <c r="L49" s="15"/>
      <c r="M49" s="15"/>
      <c r="N49" s="15"/>
      <c r="O49" s="15"/>
      <c r="P49" s="15"/>
    </row>
    <row r="50" spans="1:16" x14ac:dyDescent="0.2">
      <c r="A50" s="15"/>
      <c r="B50" s="15"/>
      <c r="C50" s="238" t="s">
        <v>15</v>
      </c>
      <c r="D50" s="238"/>
      <c r="E50" s="238"/>
      <c r="F50" s="238"/>
      <c r="G50" s="238"/>
      <c r="H50" s="238"/>
      <c r="I50" s="15"/>
      <c r="J50" s="15"/>
      <c r="K50" s="15"/>
      <c r="L50" s="15"/>
      <c r="M50" s="15"/>
      <c r="N50" s="15"/>
      <c r="O50" s="15"/>
      <c r="P50" s="15"/>
    </row>
    <row r="51" spans="1:16" x14ac:dyDescent="0.2">
      <c r="A51" s="15"/>
      <c r="B51" s="15"/>
      <c r="C51" s="15"/>
      <c r="D51" s="15"/>
      <c r="E51" s="15"/>
      <c r="F51" s="15"/>
      <c r="G51" s="15"/>
      <c r="H51" s="15"/>
      <c r="I51" s="15"/>
      <c r="J51" s="15"/>
      <c r="K51" s="15"/>
      <c r="L51" s="15"/>
      <c r="M51" s="15"/>
      <c r="N51" s="15"/>
      <c r="O51" s="15"/>
      <c r="P51" s="15"/>
    </row>
    <row r="52" spans="1:16" x14ac:dyDescent="0.2">
      <c r="A52" s="83" t="s">
        <v>55</v>
      </c>
      <c r="B52" s="84"/>
      <c r="C52" s="87">
        <f>'Kops a'!C47</f>
        <v>0</v>
      </c>
      <c r="D52" s="49"/>
      <c r="E52" s="15"/>
      <c r="F52" s="15"/>
      <c r="G52" s="15"/>
      <c r="H52" s="15"/>
      <c r="I52" s="15"/>
      <c r="J52" s="15"/>
      <c r="K52" s="15"/>
      <c r="L52" s="15"/>
      <c r="M52" s="15"/>
      <c r="N52" s="15"/>
      <c r="O52" s="15"/>
      <c r="P52" s="15"/>
    </row>
    <row r="53" spans="1:16" x14ac:dyDescent="0.2">
      <c r="A53" s="15"/>
      <c r="B53" s="15"/>
      <c r="C53" s="15"/>
      <c r="D53" s="15"/>
      <c r="E53" s="15"/>
      <c r="F53" s="15"/>
      <c r="G53" s="15"/>
      <c r="H53" s="15"/>
      <c r="I53" s="15"/>
      <c r="J53" s="15"/>
      <c r="K53" s="15"/>
      <c r="L53" s="15"/>
      <c r="M53" s="15"/>
      <c r="N53" s="15"/>
      <c r="O53" s="15"/>
      <c r="P53" s="15"/>
    </row>
    <row r="54" spans="1:16" ht="13.5" x14ac:dyDescent="0.2">
      <c r="B54" s="91" t="s">
        <v>709</v>
      </c>
    </row>
    <row r="55" spans="1:16" ht="12" x14ac:dyDescent="0.2">
      <c r="B55" s="92" t="s">
        <v>710</v>
      </c>
    </row>
    <row r="56" spans="1:16" ht="12" x14ac:dyDescent="0.2">
      <c r="B56" s="92" t="s">
        <v>711</v>
      </c>
    </row>
  </sheetData>
  <mergeCells count="29">
    <mergeCell ref="C38:C39"/>
    <mergeCell ref="C50:H50"/>
    <mergeCell ref="C4:I4"/>
    <mergeCell ref="F12:K12"/>
    <mergeCell ref="A9:F9"/>
    <mergeCell ref="J9:M9"/>
    <mergeCell ref="D8:L8"/>
    <mergeCell ref="A40:K40"/>
    <mergeCell ref="C43:H43"/>
    <mergeCell ref="C44:H44"/>
    <mergeCell ref="C49:H49"/>
    <mergeCell ref="C17:C18"/>
    <mergeCell ref="C20:C23"/>
    <mergeCell ref="C24:C26"/>
    <mergeCell ref="C27:C28"/>
    <mergeCell ref="C31:C32"/>
    <mergeCell ref="C35:C36"/>
    <mergeCell ref="N9:O9"/>
    <mergeCell ref="A12:A13"/>
    <mergeCell ref="B12:B13"/>
    <mergeCell ref="C12:C13"/>
    <mergeCell ref="D12:D13"/>
    <mergeCell ref="E12:E13"/>
    <mergeCell ref="L12:P12"/>
    <mergeCell ref="C2:I2"/>
    <mergeCell ref="C3:I3"/>
    <mergeCell ref="D5:L5"/>
    <mergeCell ref="D6:L6"/>
    <mergeCell ref="D7:L7"/>
  </mergeCells>
  <conditionalFormatting sqref="A15:B39 I15:J39 D15:G39">
    <cfRule type="cellIs" dxfId="59" priority="26" operator="equal">
      <formula>0</formula>
    </cfRule>
  </conditionalFormatting>
  <conditionalFormatting sqref="N9:O9">
    <cfRule type="cellIs" dxfId="58" priority="25" operator="equal">
      <formula>0</formula>
    </cfRule>
  </conditionalFormatting>
  <conditionalFormatting sqref="A9:F9">
    <cfRule type="containsText" dxfId="5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56" priority="22" operator="equal">
      <formula>0</formula>
    </cfRule>
  </conditionalFormatting>
  <conditionalFormatting sqref="O10">
    <cfRule type="cellIs" dxfId="55" priority="21" operator="equal">
      <formula>"20__. gada __. _________"</formula>
    </cfRule>
  </conditionalFormatting>
  <conditionalFormatting sqref="A40:K40">
    <cfRule type="containsText" dxfId="54" priority="20" operator="containsText" text="Tiešās izmaksas kopā, t. sk. darba devēja sociālais nodoklis __.__% ">
      <formula>NOT(ISERROR(SEARCH("Tiešās izmaksas kopā, t. sk. darba devēja sociālais nodoklis __.__% ",A40)))</formula>
    </cfRule>
  </conditionalFormatting>
  <conditionalFormatting sqref="H14:H39 K14:P39 L40:P40">
    <cfRule type="cellIs" dxfId="53" priority="15" operator="equal">
      <formula>0</formula>
    </cfRule>
  </conditionalFormatting>
  <conditionalFormatting sqref="C4:I4">
    <cfRule type="cellIs" dxfId="52" priority="14" operator="equal">
      <formula>0</formula>
    </cfRule>
  </conditionalFormatting>
  <conditionalFormatting sqref="C15:C17 C19:C20 C24 C27 C29:C31 C33:C35 C37:C38">
    <cfRule type="cellIs" dxfId="51" priority="13" operator="equal">
      <formula>0</formula>
    </cfRule>
  </conditionalFormatting>
  <conditionalFormatting sqref="D5:L8">
    <cfRule type="cellIs" dxfId="50" priority="11" operator="equal">
      <formula>0</formula>
    </cfRule>
  </conditionalFormatting>
  <conditionalFormatting sqref="A14:B14 D14:G14">
    <cfRule type="cellIs" dxfId="49" priority="10" operator="equal">
      <formula>0</formula>
    </cfRule>
  </conditionalFormatting>
  <conditionalFormatting sqref="C14">
    <cfRule type="cellIs" dxfId="48" priority="9" operator="equal">
      <formula>0</formula>
    </cfRule>
  </conditionalFormatting>
  <conditionalFormatting sqref="I14:J14">
    <cfRule type="cellIs" dxfId="47" priority="8" operator="equal">
      <formula>0</formula>
    </cfRule>
  </conditionalFormatting>
  <conditionalFormatting sqref="P10">
    <cfRule type="cellIs" dxfId="46" priority="7" operator="equal">
      <formula>"20__. gada __. _________"</formula>
    </cfRule>
  </conditionalFormatting>
  <conditionalFormatting sqref="C49:H49">
    <cfRule type="cellIs" dxfId="45" priority="4" operator="equal">
      <formula>0</formula>
    </cfRule>
  </conditionalFormatting>
  <conditionalFormatting sqref="C43:H43">
    <cfRule type="cellIs" dxfId="44" priority="3" operator="equal">
      <formula>0</formula>
    </cfRule>
  </conditionalFormatting>
  <conditionalFormatting sqref="C49:H49 C52 C43:H43">
    <cfRule type="cellIs" dxfId="43" priority="2" operator="equal">
      <formula>0</formula>
    </cfRule>
  </conditionalFormatting>
  <conditionalFormatting sqref="D1">
    <cfRule type="cellIs" dxfId="42" priority="1" operator="equal">
      <formula>0</formula>
    </cfRule>
  </conditionalFormatting>
  <pageMargins left="0.7" right="0.7" top="0.75" bottom="0.75" header="0.3" footer="0.3"/>
  <pageSetup paperSize="9" scale="90" fitToHeight="0" orientation="landscape" r:id="rId1"/>
  <headerFooter>
    <oddFooter>&amp;R&amp;P</oddFooter>
  </headerFooter>
  <extLst>
    <ext xmlns:x14="http://schemas.microsoft.com/office/spreadsheetml/2009/9/main" uri="{78C0D931-6437-407d-A8EE-F0AAD7539E65}">
      <x14:conditionalFormattings>
        <x14:conditionalFormatting xmlns:xm="http://schemas.microsoft.com/office/excel/2006/main">
          <x14:cfRule type="containsText" priority="6" operator="containsText" id="{BA0CA116-20A7-4FA6-9220-2AF7FD487D58}">
            <xm:f>NOT(ISERROR(SEARCH("Tāme sastādīta ____. gada ___. ______________",A46)))</xm:f>
            <xm:f>"Tāme sastādīta ____. gada ___. ______________"</xm:f>
            <x14:dxf>
              <font>
                <color auto="1"/>
              </font>
              <fill>
                <patternFill>
                  <bgColor rgb="FFC6EFCE"/>
                </patternFill>
              </fill>
            </x14:dxf>
          </x14:cfRule>
          <xm:sqref>A46</xm:sqref>
        </x14:conditionalFormatting>
        <x14:conditionalFormatting xmlns:xm="http://schemas.microsoft.com/office/excel/2006/main">
          <x14:cfRule type="containsText" priority="5" operator="containsText" id="{45B2B075-E15A-435A-9AA7-A6EEB76ED4D1}">
            <xm:f>NOT(ISERROR(SEARCH("Sertifikāta Nr. _________________________________",A52)))</xm:f>
            <xm:f>"Sertifikāta Nr. _________________________________"</xm:f>
            <x14:dxf>
              <font>
                <color auto="1"/>
              </font>
              <fill>
                <patternFill>
                  <bgColor rgb="FFC6EFCE"/>
                </patternFill>
              </fill>
            </x14:dxf>
          </x14:cfRule>
          <xm:sqref>A52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59999389629810485"/>
  </sheetPr>
  <dimension ref="A1:P47"/>
  <sheetViews>
    <sheetView view="pageBreakPreview" topLeftCell="A10" zoomScale="115" zoomScaleNormal="115" zoomScaleSheetLayoutView="115" workbookViewId="0">
      <selection activeCell="C51" sqref="C51"/>
    </sheetView>
  </sheetViews>
  <sheetFormatPr defaultColWidth="9.140625" defaultRowHeight="11.25" x14ac:dyDescent="0.2"/>
  <cols>
    <col min="1" max="1" width="4.5703125" style="1" customWidth="1"/>
    <col min="2" max="2" width="9.42578125" style="1" bestFit="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1"/>
      <c r="B1" s="21"/>
      <c r="C1" s="25" t="s">
        <v>39</v>
      </c>
      <c r="D1" s="50">
        <f>'Kops a'!A27</f>
        <v>13</v>
      </c>
      <c r="E1" s="21"/>
      <c r="F1" s="21"/>
      <c r="G1" s="21"/>
      <c r="H1" s="21"/>
      <c r="I1" s="21"/>
      <c r="J1" s="21"/>
      <c r="N1" s="24"/>
      <c r="O1" s="25"/>
      <c r="P1" s="26"/>
    </row>
    <row r="2" spans="1:16" x14ac:dyDescent="0.2">
      <c r="A2" s="27"/>
      <c r="B2" s="27"/>
      <c r="C2" s="308" t="s">
        <v>664</v>
      </c>
      <c r="D2" s="308"/>
      <c r="E2" s="308"/>
      <c r="F2" s="308"/>
      <c r="G2" s="308"/>
      <c r="H2" s="308"/>
      <c r="I2" s="308"/>
      <c r="J2" s="27"/>
    </row>
    <row r="3" spans="1:16" x14ac:dyDescent="0.2">
      <c r="A3" s="28"/>
      <c r="B3" s="28"/>
      <c r="C3" s="247" t="s">
        <v>18</v>
      </c>
      <c r="D3" s="247"/>
      <c r="E3" s="247"/>
      <c r="F3" s="247"/>
      <c r="G3" s="247"/>
      <c r="H3" s="247"/>
      <c r="I3" s="247"/>
      <c r="J3" s="28"/>
    </row>
    <row r="4" spans="1:16" x14ac:dyDescent="0.2">
      <c r="A4" s="28"/>
      <c r="B4" s="28"/>
      <c r="C4" s="322" t="s">
        <v>53</v>
      </c>
      <c r="D4" s="322"/>
      <c r="E4" s="322"/>
      <c r="F4" s="322"/>
      <c r="G4" s="322"/>
      <c r="H4" s="322"/>
      <c r="I4" s="322"/>
      <c r="J4" s="28"/>
    </row>
    <row r="5" spans="1:16" x14ac:dyDescent="0.2">
      <c r="A5" s="21"/>
      <c r="B5" s="21"/>
      <c r="C5" s="25" t="s">
        <v>5</v>
      </c>
      <c r="D5" s="309" t="str">
        <f>'Kops a'!D6</f>
        <v>Daudzdzīvokļu dzīvojamā ēka</v>
      </c>
      <c r="E5" s="309"/>
      <c r="F5" s="309"/>
      <c r="G5" s="309"/>
      <c r="H5" s="309"/>
      <c r="I5" s="309"/>
      <c r="J5" s="309"/>
      <c r="K5" s="309"/>
      <c r="L5" s="309"/>
      <c r="M5" s="15"/>
      <c r="N5" s="15"/>
      <c r="O5" s="15"/>
      <c r="P5" s="15"/>
    </row>
    <row r="6" spans="1:16" x14ac:dyDescent="0.2">
      <c r="A6" s="21"/>
      <c r="B6" s="21"/>
      <c r="C6" s="25" t="s">
        <v>6</v>
      </c>
      <c r="D6" s="309" t="str">
        <f>'Kops a'!D7</f>
        <v>Daudzdzīvokļu dzīvojamās ēkas energoefektivitātes paaugstināšanas pasākumi</v>
      </c>
      <c r="E6" s="309"/>
      <c r="F6" s="309"/>
      <c r="G6" s="309"/>
      <c r="H6" s="309"/>
      <c r="I6" s="309"/>
      <c r="J6" s="309"/>
      <c r="K6" s="309"/>
      <c r="L6" s="309"/>
      <c r="M6" s="15"/>
      <c r="N6" s="15"/>
      <c r="O6" s="15"/>
      <c r="P6" s="15"/>
    </row>
    <row r="7" spans="1:16" x14ac:dyDescent="0.2">
      <c r="A7" s="21"/>
      <c r="B7" s="21"/>
      <c r="C7" s="25" t="s">
        <v>7</v>
      </c>
      <c r="D7" s="309" t="str">
        <f>'Kops a'!D8</f>
        <v>Krūmu iela 38, Liepāja</v>
      </c>
      <c r="E7" s="309"/>
      <c r="F7" s="309"/>
      <c r="G7" s="309"/>
      <c r="H7" s="309"/>
      <c r="I7" s="309"/>
      <c r="J7" s="309"/>
      <c r="K7" s="309"/>
      <c r="L7" s="309"/>
      <c r="M7" s="15"/>
      <c r="N7" s="15"/>
      <c r="O7" s="15"/>
      <c r="P7" s="15"/>
    </row>
    <row r="8" spans="1:16" x14ac:dyDescent="0.2">
      <c r="A8" s="21"/>
      <c r="B8" s="21"/>
      <c r="C8" s="126" t="s">
        <v>21</v>
      </c>
      <c r="D8" s="309" t="str">
        <f>'Kops a'!D9</f>
        <v>EA-29-17/WOOS</v>
      </c>
      <c r="E8" s="309"/>
      <c r="F8" s="309"/>
      <c r="G8" s="309"/>
      <c r="H8" s="309"/>
      <c r="I8" s="309"/>
      <c r="J8" s="309"/>
      <c r="K8" s="309"/>
      <c r="L8" s="309"/>
      <c r="M8" s="15"/>
      <c r="N8" s="15"/>
      <c r="O8" s="15"/>
      <c r="P8" s="15"/>
    </row>
    <row r="9" spans="1:16" ht="11.25" customHeight="1" x14ac:dyDescent="0.2">
      <c r="A9" s="323" t="s">
        <v>529</v>
      </c>
      <c r="B9" s="323"/>
      <c r="C9" s="323"/>
      <c r="D9" s="323"/>
      <c r="E9" s="323"/>
      <c r="F9" s="323"/>
      <c r="G9" s="29"/>
      <c r="H9" s="29"/>
      <c r="I9" s="29"/>
      <c r="J9" s="324" t="s">
        <v>40</v>
      </c>
      <c r="K9" s="324"/>
      <c r="L9" s="324"/>
      <c r="M9" s="324"/>
      <c r="N9" s="310">
        <f>P31</f>
        <v>0</v>
      </c>
      <c r="O9" s="310"/>
      <c r="P9" s="29"/>
    </row>
    <row r="10" spans="1:16" x14ac:dyDescent="0.2">
      <c r="A10" s="30"/>
      <c r="B10" s="31"/>
      <c r="C10" s="126"/>
      <c r="D10" s="21"/>
      <c r="E10" s="21"/>
      <c r="F10" s="21"/>
      <c r="G10" s="21"/>
      <c r="H10" s="21"/>
      <c r="I10" s="21"/>
      <c r="J10" s="21"/>
      <c r="K10" s="21"/>
      <c r="L10" s="27"/>
      <c r="M10" s="27"/>
      <c r="O10" s="86"/>
      <c r="P10" s="85" t="str">
        <f>A37</f>
        <v>Tāme sastādīta 20__. gada __. _________</v>
      </c>
    </row>
    <row r="11" spans="1:16" ht="12" thickBot="1" x14ac:dyDescent="0.25">
      <c r="A11" s="30"/>
      <c r="B11" s="31"/>
      <c r="C11" s="126"/>
      <c r="D11" s="21"/>
      <c r="E11" s="21"/>
      <c r="F11" s="21"/>
      <c r="G11" s="21"/>
      <c r="H11" s="21"/>
      <c r="I11" s="21"/>
      <c r="J11" s="21"/>
      <c r="K11" s="21"/>
      <c r="L11" s="32"/>
      <c r="M11" s="32"/>
      <c r="N11" s="33"/>
      <c r="O11" s="24"/>
      <c r="P11" s="21"/>
    </row>
    <row r="12" spans="1:16" x14ac:dyDescent="0.2">
      <c r="A12" s="254" t="s">
        <v>24</v>
      </c>
      <c r="B12" s="312" t="s">
        <v>41</v>
      </c>
      <c r="C12" s="314" t="s">
        <v>42</v>
      </c>
      <c r="D12" s="316" t="s">
        <v>43</v>
      </c>
      <c r="E12" s="318" t="s">
        <v>44</v>
      </c>
      <c r="F12" s="320" t="s">
        <v>45</v>
      </c>
      <c r="G12" s="314"/>
      <c r="H12" s="314"/>
      <c r="I12" s="314"/>
      <c r="J12" s="314"/>
      <c r="K12" s="321"/>
      <c r="L12" s="320" t="s">
        <v>46</v>
      </c>
      <c r="M12" s="314"/>
      <c r="N12" s="314"/>
      <c r="O12" s="314"/>
      <c r="P12" s="321"/>
    </row>
    <row r="13" spans="1:16" ht="90" customHeight="1" thickBot="1" x14ac:dyDescent="0.25">
      <c r="A13" s="311"/>
      <c r="B13" s="313"/>
      <c r="C13" s="315"/>
      <c r="D13" s="317"/>
      <c r="E13" s="319"/>
      <c r="F13" s="127" t="s">
        <v>47</v>
      </c>
      <c r="G13" s="128" t="s">
        <v>48</v>
      </c>
      <c r="H13" s="128" t="s">
        <v>49</v>
      </c>
      <c r="I13" s="128" t="s">
        <v>50</v>
      </c>
      <c r="J13" s="128" t="s">
        <v>51</v>
      </c>
      <c r="K13" s="59" t="s">
        <v>52</v>
      </c>
      <c r="L13" s="127" t="s">
        <v>47</v>
      </c>
      <c r="M13" s="128" t="s">
        <v>49</v>
      </c>
      <c r="N13" s="128" t="s">
        <v>50</v>
      </c>
      <c r="O13" s="128" t="s">
        <v>51</v>
      </c>
      <c r="P13" s="59" t="s">
        <v>52</v>
      </c>
    </row>
    <row r="14" spans="1:16" x14ac:dyDescent="0.2">
      <c r="A14" s="60" t="s">
        <v>69</v>
      </c>
      <c r="B14" s="61"/>
      <c r="C14" s="62" t="s">
        <v>651</v>
      </c>
      <c r="D14" s="63"/>
      <c r="E14" s="66"/>
      <c r="F14" s="67"/>
      <c r="G14" s="64"/>
      <c r="H14" s="64">
        <f>ROUND(F14*G14,2)</f>
        <v>0</v>
      </c>
      <c r="I14" s="64"/>
      <c r="J14" s="64"/>
      <c r="K14" s="65">
        <f>SUM(H14:J14)</f>
        <v>0</v>
      </c>
      <c r="L14" s="192">
        <f>ROUND(E14*F14,2)</f>
        <v>0</v>
      </c>
      <c r="M14" s="193">
        <f>ROUND(H14*E14,2)</f>
        <v>0</v>
      </c>
      <c r="N14" s="193">
        <f>ROUND(I14*E14,2)</f>
        <v>0</v>
      </c>
      <c r="O14" s="193">
        <f>ROUND(J14*E14,2)</f>
        <v>0</v>
      </c>
      <c r="P14" s="194">
        <f>SUM(M14:O14)</f>
        <v>0</v>
      </c>
    </row>
    <row r="15" spans="1:16" ht="45" customHeight="1" x14ac:dyDescent="0.2">
      <c r="A15" s="36">
        <v>1</v>
      </c>
      <c r="B15" s="37" t="s">
        <v>632</v>
      </c>
      <c r="C15" s="45" t="s">
        <v>621</v>
      </c>
      <c r="D15" s="23" t="s">
        <v>68</v>
      </c>
      <c r="E15" s="66">
        <v>135</v>
      </c>
      <c r="F15" s="67"/>
      <c r="G15" s="64"/>
      <c r="H15" s="46">
        <f t="shared" ref="H15:H30" si="0">ROUND(F15*G15,2)</f>
        <v>0</v>
      </c>
      <c r="I15" s="64"/>
      <c r="J15" s="64"/>
      <c r="K15" s="47">
        <f t="shared" ref="K15:K30" si="1">SUM(H15:J15)</f>
        <v>0</v>
      </c>
      <c r="L15" s="48">
        <f t="shared" ref="L15:L30" si="2">ROUND(E15*F15,2)</f>
        <v>0</v>
      </c>
      <c r="M15" s="46">
        <f t="shared" ref="M15:M30" si="3">ROUND(H15*E15,2)</f>
        <v>0</v>
      </c>
      <c r="N15" s="46">
        <f t="shared" ref="N15:N30" si="4">ROUND(I15*E15,2)</f>
        <v>0</v>
      </c>
      <c r="O15" s="46">
        <f t="shared" ref="O15:O30" si="5">ROUND(J15*E15,2)</f>
        <v>0</v>
      </c>
      <c r="P15" s="47">
        <f t="shared" ref="P15:P30" si="6">SUM(M15:O15)</f>
        <v>0</v>
      </c>
    </row>
    <row r="16" spans="1:16" x14ac:dyDescent="0.2">
      <c r="A16" s="36">
        <v>2</v>
      </c>
      <c r="B16" s="37" t="s">
        <v>661</v>
      </c>
      <c r="C16" s="45" t="s">
        <v>652</v>
      </c>
      <c r="D16" s="23" t="s">
        <v>68</v>
      </c>
      <c r="E16" s="66">
        <v>140</v>
      </c>
      <c r="F16" s="67"/>
      <c r="G16" s="64"/>
      <c r="H16" s="46">
        <f t="shared" si="0"/>
        <v>0</v>
      </c>
      <c r="I16" s="64"/>
      <c r="J16" s="64"/>
      <c r="K16" s="47">
        <f t="shared" si="1"/>
        <v>0</v>
      </c>
      <c r="L16" s="48">
        <f t="shared" si="2"/>
        <v>0</v>
      </c>
      <c r="M16" s="46">
        <f t="shared" si="3"/>
        <v>0</v>
      </c>
      <c r="N16" s="46">
        <f t="shared" si="4"/>
        <v>0</v>
      </c>
      <c r="O16" s="46">
        <f t="shared" si="5"/>
        <v>0</v>
      </c>
      <c r="P16" s="47">
        <f t="shared" si="6"/>
        <v>0</v>
      </c>
    </row>
    <row r="17" spans="1:16" ht="45" x14ac:dyDescent="0.2">
      <c r="A17" s="36">
        <v>3</v>
      </c>
      <c r="B17" s="37" t="s">
        <v>636</v>
      </c>
      <c r="C17" s="45" t="s">
        <v>653</v>
      </c>
      <c r="D17" s="23" t="s">
        <v>68</v>
      </c>
      <c r="E17" s="66">
        <v>85</v>
      </c>
      <c r="F17" s="67"/>
      <c r="G17" s="64"/>
      <c r="H17" s="46">
        <f t="shared" si="0"/>
        <v>0</v>
      </c>
      <c r="I17" s="64"/>
      <c r="J17" s="64"/>
      <c r="K17" s="47">
        <f t="shared" si="1"/>
        <v>0</v>
      </c>
      <c r="L17" s="48">
        <f t="shared" si="2"/>
        <v>0</v>
      </c>
      <c r="M17" s="46">
        <f t="shared" si="3"/>
        <v>0</v>
      </c>
      <c r="N17" s="46">
        <f t="shared" si="4"/>
        <v>0</v>
      </c>
      <c r="O17" s="46">
        <f t="shared" si="5"/>
        <v>0</v>
      </c>
      <c r="P17" s="47">
        <f t="shared" si="6"/>
        <v>0</v>
      </c>
    </row>
    <row r="18" spans="1:16" x14ac:dyDescent="0.2">
      <c r="A18" s="36">
        <v>4</v>
      </c>
      <c r="B18" s="37" t="s">
        <v>637</v>
      </c>
      <c r="C18" s="45" t="s">
        <v>654</v>
      </c>
      <c r="D18" s="23" t="s">
        <v>595</v>
      </c>
      <c r="E18" s="66">
        <v>20</v>
      </c>
      <c r="F18" s="67"/>
      <c r="G18" s="64"/>
      <c r="H18" s="46">
        <f t="shared" si="0"/>
        <v>0</v>
      </c>
      <c r="I18" s="64"/>
      <c r="J18" s="64"/>
      <c r="K18" s="47">
        <f t="shared" si="1"/>
        <v>0</v>
      </c>
      <c r="L18" s="48">
        <f t="shared" si="2"/>
        <v>0</v>
      </c>
      <c r="M18" s="46">
        <f t="shared" si="3"/>
        <v>0</v>
      </c>
      <c r="N18" s="46">
        <f t="shared" si="4"/>
        <v>0</v>
      </c>
      <c r="O18" s="46">
        <f t="shared" si="5"/>
        <v>0</v>
      </c>
      <c r="P18" s="47">
        <f t="shared" si="6"/>
        <v>0</v>
      </c>
    </row>
    <row r="19" spans="1:16" x14ac:dyDescent="0.2">
      <c r="A19" s="36">
        <v>5</v>
      </c>
      <c r="B19" s="37" t="s">
        <v>637</v>
      </c>
      <c r="C19" s="45" t="s">
        <v>655</v>
      </c>
      <c r="D19" s="23" t="s">
        <v>595</v>
      </c>
      <c r="E19" s="66">
        <v>25</v>
      </c>
      <c r="F19" s="67"/>
      <c r="G19" s="64"/>
      <c r="H19" s="46">
        <f t="shared" si="0"/>
        <v>0</v>
      </c>
      <c r="I19" s="64"/>
      <c r="J19" s="64"/>
      <c r="K19" s="47">
        <f t="shared" si="1"/>
        <v>0</v>
      </c>
      <c r="L19" s="48">
        <f t="shared" si="2"/>
        <v>0</v>
      </c>
      <c r="M19" s="46">
        <f t="shared" si="3"/>
        <v>0</v>
      </c>
      <c r="N19" s="46">
        <f t="shared" si="4"/>
        <v>0</v>
      </c>
      <c r="O19" s="46">
        <f t="shared" si="5"/>
        <v>0</v>
      </c>
      <c r="P19" s="47">
        <f t="shared" si="6"/>
        <v>0</v>
      </c>
    </row>
    <row r="20" spans="1:16" x14ac:dyDescent="0.2">
      <c r="A20" s="36">
        <v>6</v>
      </c>
      <c r="B20" s="37" t="s">
        <v>642</v>
      </c>
      <c r="C20" s="45" t="s">
        <v>656</v>
      </c>
      <c r="D20" s="23" t="s">
        <v>595</v>
      </c>
      <c r="E20" s="66">
        <v>10</v>
      </c>
      <c r="F20" s="67"/>
      <c r="G20" s="64"/>
      <c r="H20" s="46">
        <f t="shared" si="0"/>
        <v>0</v>
      </c>
      <c r="I20" s="64"/>
      <c r="J20" s="64"/>
      <c r="K20" s="47">
        <f t="shared" si="1"/>
        <v>0</v>
      </c>
      <c r="L20" s="48">
        <f t="shared" si="2"/>
        <v>0</v>
      </c>
      <c r="M20" s="46">
        <f t="shared" si="3"/>
        <v>0</v>
      </c>
      <c r="N20" s="46">
        <f t="shared" si="4"/>
        <v>0</v>
      </c>
      <c r="O20" s="46">
        <f t="shared" si="5"/>
        <v>0</v>
      </c>
      <c r="P20" s="47">
        <f t="shared" si="6"/>
        <v>0</v>
      </c>
    </row>
    <row r="21" spans="1:16" x14ac:dyDescent="0.2">
      <c r="A21" s="36">
        <v>7</v>
      </c>
      <c r="B21" s="37" t="s">
        <v>642</v>
      </c>
      <c r="C21" s="45" t="s">
        <v>657</v>
      </c>
      <c r="D21" s="23" t="s">
        <v>595</v>
      </c>
      <c r="E21" s="66">
        <v>20</v>
      </c>
      <c r="F21" s="67"/>
      <c r="G21" s="64"/>
      <c r="H21" s="46">
        <f t="shared" si="0"/>
        <v>0</v>
      </c>
      <c r="I21" s="64"/>
      <c r="J21" s="64"/>
      <c r="K21" s="47">
        <f t="shared" si="1"/>
        <v>0</v>
      </c>
      <c r="L21" s="48">
        <f t="shared" si="2"/>
        <v>0</v>
      </c>
      <c r="M21" s="46">
        <f t="shared" si="3"/>
        <v>0</v>
      </c>
      <c r="N21" s="46">
        <f t="shared" si="4"/>
        <v>0</v>
      </c>
      <c r="O21" s="46">
        <f t="shared" si="5"/>
        <v>0</v>
      </c>
      <c r="P21" s="47">
        <f t="shared" si="6"/>
        <v>0</v>
      </c>
    </row>
    <row r="22" spans="1:16" ht="22.5" x14ac:dyDescent="0.2">
      <c r="A22" s="36">
        <v>8</v>
      </c>
      <c r="B22" s="37" t="s">
        <v>644</v>
      </c>
      <c r="C22" s="45" t="s">
        <v>534</v>
      </c>
      <c r="D22" s="23" t="s">
        <v>595</v>
      </c>
      <c r="E22" s="66">
        <v>100</v>
      </c>
      <c r="F22" s="67"/>
      <c r="G22" s="64"/>
      <c r="H22" s="46">
        <f t="shared" si="0"/>
        <v>0</v>
      </c>
      <c r="I22" s="64"/>
      <c r="J22" s="64"/>
      <c r="K22" s="47">
        <f t="shared" si="1"/>
        <v>0</v>
      </c>
      <c r="L22" s="48">
        <f t="shared" si="2"/>
        <v>0</v>
      </c>
      <c r="M22" s="46">
        <f t="shared" si="3"/>
        <v>0</v>
      </c>
      <c r="N22" s="46">
        <f t="shared" si="4"/>
        <v>0</v>
      </c>
      <c r="O22" s="46">
        <f t="shared" si="5"/>
        <v>0</v>
      </c>
      <c r="P22" s="47">
        <f t="shared" si="6"/>
        <v>0</v>
      </c>
    </row>
    <row r="23" spans="1:16" x14ac:dyDescent="0.2">
      <c r="A23" s="36">
        <v>9</v>
      </c>
      <c r="B23" s="37" t="s">
        <v>573</v>
      </c>
      <c r="C23" s="45" t="s">
        <v>628</v>
      </c>
      <c r="D23" s="23" t="s">
        <v>595</v>
      </c>
      <c r="E23" s="66">
        <v>100</v>
      </c>
      <c r="F23" s="67"/>
      <c r="G23" s="64"/>
      <c r="H23" s="46">
        <f t="shared" si="0"/>
        <v>0</v>
      </c>
      <c r="I23" s="64"/>
      <c r="J23" s="64"/>
      <c r="K23" s="47">
        <f t="shared" si="1"/>
        <v>0</v>
      </c>
      <c r="L23" s="48">
        <f t="shared" si="2"/>
        <v>0</v>
      </c>
      <c r="M23" s="46">
        <f t="shared" si="3"/>
        <v>0</v>
      </c>
      <c r="N23" s="46">
        <f t="shared" si="4"/>
        <v>0</v>
      </c>
      <c r="O23" s="46">
        <f t="shared" si="5"/>
        <v>0</v>
      </c>
      <c r="P23" s="47">
        <f t="shared" si="6"/>
        <v>0</v>
      </c>
    </row>
    <row r="24" spans="1:16" x14ac:dyDescent="0.2">
      <c r="A24" s="36">
        <v>10</v>
      </c>
      <c r="B24" s="37" t="s">
        <v>573</v>
      </c>
      <c r="C24" s="45" t="s">
        <v>536</v>
      </c>
      <c r="D24" s="23" t="s">
        <v>68</v>
      </c>
      <c r="E24" s="66">
        <v>30</v>
      </c>
      <c r="F24" s="67"/>
      <c r="G24" s="64"/>
      <c r="H24" s="46">
        <f t="shared" si="0"/>
        <v>0</v>
      </c>
      <c r="I24" s="64"/>
      <c r="J24" s="64"/>
      <c r="K24" s="47">
        <f t="shared" si="1"/>
        <v>0</v>
      </c>
      <c r="L24" s="48">
        <f t="shared" si="2"/>
        <v>0</v>
      </c>
      <c r="M24" s="46">
        <f t="shared" si="3"/>
        <v>0</v>
      </c>
      <c r="N24" s="46">
        <f t="shared" si="4"/>
        <v>0</v>
      </c>
      <c r="O24" s="46">
        <f t="shared" si="5"/>
        <v>0</v>
      </c>
      <c r="P24" s="47">
        <f t="shared" si="6"/>
        <v>0</v>
      </c>
    </row>
    <row r="25" spans="1:16" x14ac:dyDescent="0.2">
      <c r="A25" s="36" t="s">
        <v>69</v>
      </c>
      <c r="B25" s="37"/>
      <c r="C25" s="45" t="s">
        <v>630</v>
      </c>
      <c r="D25" s="23"/>
      <c r="E25" s="66"/>
      <c r="F25" s="67"/>
      <c r="G25" s="64"/>
      <c r="H25" s="46">
        <f t="shared" si="0"/>
        <v>0</v>
      </c>
      <c r="I25" s="64"/>
      <c r="J25" s="64"/>
      <c r="K25" s="47">
        <f t="shared" si="1"/>
        <v>0</v>
      </c>
      <c r="L25" s="48">
        <f t="shared" si="2"/>
        <v>0</v>
      </c>
      <c r="M25" s="46">
        <f t="shared" si="3"/>
        <v>0</v>
      </c>
      <c r="N25" s="46">
        <f t="shared" si="4"/>
        <v>0</v>
      </c>
      <c r="O25" s="46">
        <f t="shared" si="5"/>
        <v>0</v>
      </c>
      <c r="P25" s="47">
        <f t="shared" si="6"/>
        <v>0</v>
      </c>
    </row>
    <row r="26" spans="1:16" ht="22.5" x14ac:dyDescent="0.2">
      <c r="A26" s="36">
        <v>11</v>
      </c>
      <c r="B26" s="37" t="s">
        <v>662</v>
      </c>
      <c r="C26" s="45" t="s">
        <v>658</v>
      </c>
      <c r="D26" s="23" t="s">
        <v>526</v>
      </c>
      <c r="E26" s="66">
        <v>2</v>
      </c>
      <c r="F26" s="67"/>
      <c r="G26" s="64"/>
      <c r="H26" s="46">
        <f t="shared" si="0"/>
        <v>0</v>
      </c>
      <c r="I26" s="64"/>
      <c r="J26" s="64"/>
      <c r="K26" s="47">
        <f t="shared" si="1"/>
        <v>0</v>
      </c>
      <c r="L26" s="48">
        <f t="shared" si="2"/>
        <v>0</v>
      </c>
      <c r="M26" s="46">
        <f t="shared" si="3"/>
        <v>0</v>
      </c>
      <c r="N26" s="46">
        <f t="shared" si="4"/>
        <v>0</v>
      </c>
      <c r="O26" s="46">
        <f t="shared" si="5"/>
        <v>0</v>
      </c>
      <c r="P26" s="47">
        <f t="shared" si="6"/>
        <v>0</v>
      </c>
    </row>
    <row r="27" spans="1:16" x14ac:dyDescent="0.2">
      <c r="A27" s="36" t="s">
        <v>69</v>
      </c>
      <c r="B27" s="37"/>
      <c r="C27" s="45" t="s">
        <v>659</v>
      </c>
      <c r="D27" s="23"/>
      <c r="E27" s="66"/>
      <c r="F27" s="67"/>
      <c r="G27" s="64"/>
      <c r="H27" s="46">
        <f t="shared" si="0"/>
        <v>0</v>
      </c>
      <c r="I27" s="64"/>
      <c r="J27" s="64"/>
      <c r="K27" s="47">
        <f t="shared" si="1"/>
        <v>0</v>
      </c>
      <c r="L27" s="48">
        <f t="shared" si="2"/>
        <v>0</v>
      </c>
      <c r="M27" s="46">
        <f t="shared" si="3"/>
        <v>0</v>
      </c>
      <c r="N27" s="46">
        <f t="shared" si="4"/>
        <v>0</v>
      </c>
      <c r="O27" s="46">
        <f t="shared" si="5"/>
        <v>0</v>
      </c>
      <c r="P27" s="47">
        <f t="shared" si="6"/>
        <v>0</v>
      </c>
    </row>
    <row r="28" spans="1:16" ht="22.5" x14ac:dyDescent="0.2">
      <c r="A28" s="36">
        <v>12</v>
      </c>
      <c r="B28" s="37" t="s">
        <v>663</v>
      </c>
      <c r="C28" s="45" t="s">
        <v>660</v>
      </c>
      <c r="D28" s="23" t="s">
        <v>595</v>
      </c>
      <c r="E28" s="66">
        <v>19</v>
      </c>
      <c r="F28" s="67"/>
      <c r="G28" s="64"/>
      <c r="H28" s="46">
        <f t="shared" si="0"/>
        <v>0</v>
      </c>
      <c r="I28" s="64"/>
      <c r="J28" s="64"/>
      <c r="K28" s="47">
        <f t="shared" si="1"/>
        <v>0</v>
      </c>
      <c r="L28" s="48">
        <f t="shared" si="2"/>
        <v>0</v>
      </c>
      <c r="M28" s="46">
        <f t="shared" si="3"/>
        <v>0</v>
      </c>
      <c r="N28" s="46">
        <f t="shared" si="4"/>
        <v>0</v>
      </c>
      <c r="O28" s="46">
        <f t="shared" si="5"/>
        <v>0</v>
      </c>
      <c r="P28" s="47">
        <f t="shared" si="6"/>
        <v>0</v>
      </c>
    </row>
    <row r="29" spans="1:16" ht="33.75" x14ac:dyDescent="0.2">
      <c r="A29" s="36">
        <v>13</v>
      </c>
      <c r="B29" s="37" t="s">
        <v>663</v>
      </c>
      <c r="C29" s="45" t="s">
        <v>554</v>
      </c>
      <c r="D29" s="23" t="s">
        <v>75</v>
      </c>
      <c r="E29" s="66">
        <v>19</v>
      </c>
      <c r="F29" s="67"/>
      <c r="G29" s="64"/>
      <c r="H29" s="46">
        <f t="shared" si="0"/>
        <v>0</v>
      </c>
      <c r="I29" s="64"/>
      <c r="J29" s="64"/>
      <c r="K29" s="47">
        <f t="shared" si="1"/>
        <v>0</v>
      </c>
      <c r="L29" s="48">
        <f t="shared" si="2"/>
        <v>0</v>
      </c>
      <c r="M29" s="46">
        <f t="shared" si="3"/>
        <v>0</v>
      </c>
      <c r="N29" s="46">
        <f t="shared" si="4"/>
        <v>0</v>
      </c>
      <c r="O29" s="46">
        <f t="shared" si="5"/>
        <v>0</v>
      </c>
      <c r="P29" s="47">
        <f t="shared" si="6"/>
        <v>0</v>
      </c>
    </row>
    <row r="30" spans="1:16" ht="23.25" thickBot="1" x14ac:dyDescent="0.25">
      <c r="A30" s="36">
        <v>14</v>
      </c>
      <c r="B30" s="37" t="s">
        <v>594</v>
      </c>
      <c r="C30" s="45" t="s">
        <v>555</v>
      </c>
      <c r="D30" s="23" t="s">
        <v>595</v>
      </c>
      <c r="E30" s="66">
        <v>10</v>
      </c>
      <c r="F30" s="67"/>
      <c r="G30" s="64"/>
      <c r="H30" s="46">
        <f t="shared" si="0"/>
        <v>0</v>
      </c>
      <c r="I30" s="64"/>
      <c r="J30" s="64"/>
      <c r="K30" s="47">
        <f t="shared" si="1"/>
        <v>0</v>
      </c>
      <c r="L30" s="217">
        <f t="shared" si="2"/>
        <v>0</v>
      </c>
      <c r="M30" s="218">
        <f t="shared" si="3"/>
        <v>0</v>
      </c>
      <c r="N30" s="218">
        <f t="shared" si="4"/>
        <v>0</v>
      </c>
      <c r="O30" s="218">
        <f t="shared" si="5"/>
        <v>0</v>
      </c>
      <c r="P30" s="219">
        <f t="shared" si="6"/>
        <v>0</v>
      </c>
    </row>
    <row r="31" spans="1:16" ht="12" thickBot="1" x14ac:dyDescent="0.25">
      <c r="A31" s="325" t="s">
        <v>120</v>
      </c>
      <c r="B31" s="326"/>
      <c r="C31" s="326"/>
      <c r="D31" s="326"/>
      <c r="E31" s="326"/>
      <c r="F31" s="326"/>
      <c r="G31" s="326"/>
      <c r="H31" s="326"/>
      <c r="I31" s="326"/>
      <c r="J31" s="326"/>
      <c r="K31" s="327"/>
      <c r="L31" s="68">
        <f>SUM(L14:L30)</f>
        <v>0</v>
      </c>
      <c r="M31" s="69">
        <f>SUM(M14:M30)</f>
        <v>0</v>
      </c>
      <c r="N31" s="69">
        <f>SUM(N14:N30)</f>
        <v>0</v>
      </c>
      <c r="O31" s="69">
        <f>SUM(O14:O30)</f>
        <v>0</v>
      </c>
      <c r="P31" s="70">
        <f>SUM(P14:P30)</f>
        <v>0</v>
      </c>
    </row>
    <row r="32" spans="1:16" x14ac:dyDescent="0.2">
      <c r="A32" s="15"/>
      <c r="B32" s="15"/>
      <c r="C32" s="15"/>
      <c r="D32" s="15"/>
      <c r="E32" s="15"/>
      <c r="F32" s="15"/>
      <c r="G32" s="15"/>
      <c r="H32" s="15"/>
      <c r="I32" s="15"/>
      <c r="J32" s="15"/>
      <c r="K32" s="15"/>
      <c r="L32" s="15"/>
      <c r="M32" s="15"/>
      <c r="N32" s="15"/>
      <c r="O32" s="15"/>
      <c r="P32" s="15"/>
    </row>
    <row r="33" spans="1:16" x14ac:dyDescent="0.2">
      <c r="A33" s="15"/>
      <c r="B33" s="15"/>
      <c r="C33" s="15"/>
      <c r="D33" s="15"/>
      <c r="E33" s="15"/>
      <c r="F33" s="15"/>
      <c r="G33" s="15"/>
      <c r="H33" s="15"/>
      <c r="I33" s="15"/>
      <c r="J33" s="15"/>
      <c r="K33" s="15"/>
      <c r="L33" s="15"/>
      <c r="M33" s="15"/>
      <c r="N33" s="15"/>
      <c r="O33" s="15"/>
      <c r="P33" s="15"/>
    </row>
    <row r="34" spans="1:16" x14ac:dyDescent="0.2">
      <c r="A34" s="1" t="s">
        <v>14</v>
      </c>
      <c r="B34" s="15"/>
      <c r="C34" s="328">
        <f>'Kops a'!C38:H38</f>
        <v>0</v>
      </c>
      <c r="D34" s="328"/>
      <c r="E34" s="328"/>
      <c r="F34" s="328"/>
      <c r="G34" s="328"/>
      <c r="H34" s="328"/>
      <c r="I34" s="15"/>
      <c r="J34" s="15"/>
      <c r="K34" s="15"/>
      <c r="L34" s="15"/>
      <c r="M34" s="15"/>
      <c r="N34" s="15"/>
      <c r="O34" s="15"/>
      <c r="P34" s="15"/>
    </row>
    <row r="35" spans="1:16" x14ac:dyDescent="0.2">
      <c r="A35" s="15"/>
      <c r="B35" s="15"/>
      <c r="C35" s="238" t="s">
        <v>15</v>
      </c>
      <c r="D35" s="238"/>
      <c r="E35" s="238"/>
      <c r="F35" s="238"/>
      <c r="G35" s="238"/>
      <c r="H35" s="238"/>
      <c r="I35" s="15"/>
      <c r="J35" s="15"/>
      <c r="K35" s="15"/>
      <c r="L35" s="15"/>
      <c r="M35" s="15"/>
      <c r="N35" s="15"/>
      <c r="O35" s="15"/>
      <c r="P35" s="15"/>
    </row>
    <row r="36" spans="1:16" x14ac:dyDescent="0.2">
      <c r="A36" s="15"/>
      <c r="B36" s="15"/>
      <c r="C36" s="15"/>
      <c r="D36" s="15"/>
      <c r="E36" s="15"/>
      <c r="F36" s="15"/>
      <c r="G36" s="15"/>
      <c r="H36" s="15"/>
      <c r="I36" s="15"/>
      <c r="J36" s="15"/>
      <c r="K36" s="15"/>
      <c r="L36" s="15"/>
      <c r="M36" s="15"/>
      <c r="N36" s="15"/>
      <c r="O36" s="15"/>
      <c r="P36" s="15"/>
    </row>
    <row r="37" spans="1:16" x14ac:dyDescent="0.2">
      <c r="A37" s="83" t="str">
        <f>'Kops a'!A41</f>
        <v>Tāme sastādīta 20__. gada __. _________</v>
      </c>
      <c r="B37" s="84"/>
      <c r="C37" s="84"/>
      <c r="D37" s="84"/>
      <c r="E37" s="15"/>
      <c r="F37" s="15"/>
      <c r="G37" s="15"/>
      <c r="H37" s="15"/>
      <c r="I37" s="15"/>
      <c r="J37" s="15"/>
      <c r="K37" s="15"/>
      <c r="L37" s="15"/>
      <c r="M37" s="15"/>
      <c r="N37" s="15"/>
      <c r="O37" s="15"/>
      <c r="P37" s="15"/>
    </row>
    <row r="38" spans="1:16" x14ac:dyDescent="0.2">
      <c r="A38" s="15"/>
      <c r="B38" s="15"/>
      <c r="C38" s="15"/>
      <c r="D38" s="15"/>
      <c r="E38" s="15"/>
      <c r="F38" s="15"/>
      <c r="G38" s="15"/>
      <c r="H38" s="15"/>
      <c r="I38" s="15"/>
      <c r="J38" s="15"/>
      <c r="K38" s="15"/>
      <c r="L38" s="15"/>
      <c r="M38" s="15"/>
      <c r="N38" s="15"/>
      <c r="O38" s="15"/>
      <c r="P38" s="15"/>
    </row>
    <row r="39" spans="1:16" x14ac:dyDescent="0.2">
      <c r="A39" s="15"/>
      <c r="B39" s="15"/>
      <c r="C39" s="15"/>
      <c r="D39" s="15"/>
      <c r="E39" s="15"/>
      <c r="F39" s="15"/>
      <c r="G39" s="15"/>
      <c r="H39" s="15"/>
      <c r="I39" s="15"/>
      <c r="J39" s="15"/>
      <c r="K39" s="15"/>
      <c r="L39" s="15"/>
      <c r="M39" s="15"/>
      <c r="N39" s="15"/>
      <c r="O39" s="15"/>
      <c r="P39" s="15"/>
    </row>
    <row r="40" spans="1:16" x14ac:dyDescent="0.2">
      <c r="A40" s="1" t="s">
        <v>38</v>
      </c>
      <c r="B40" s="15"/>
      <c r="C40" s="328">
        <f>'Kops a'!C44:H44</f>
        <v>0</v>
      </c>
      <c r="D40" s="328"/>
      <c r="E40" s="328"/>
      <c r="F40" s="328"/>
      <c r="G40" s="328"/>
      <c r="H40" s="328"/>
      <c r="I40" s="15"/>
      <c r="J40" s="15"/>
      <c r="K40" s="15"/>
      <c r="L40" s="15"/>
      <c r="M40" s="15"/>
      <c r="N40" s="15"/>
      <c r="O40" s="15"/>
      <c r="P40" s="15"/>
    </row>
    <row r="41" spans="1:16" x14ac:dyDescent="0.2">
      <c r="A41" s="15"/>
      <c r="B41" s="15"/>
      <c r="C41" s="238" t="s">
        <v>15</v>
      </c>
      <c r="D41" s="238"/>
      <c r="E41" s="238"/>
      <c r="F41" s="238"/>
      <c r="G41" s="238"/>
      <c r="H41" s="238"/>
      <c r="I41" s="15"/>
      <c r="J41" s="15"/>
      <c r="K41" s="15"/>
      <c r="L41" s="15"/>
      <c r="M41" s="15"/>
      <c r="N41" s="15"/>
      <c r="O41" s="15"/>
      <c r="P41" s="15"/>
    </row>
    <row r="42" spans="1:16" x14ac:dyDescent="0.2">
      <c r="A42" s="15"/>
      <c r="B42" s="15"/>
      <c r="C42" s="15"/>
      <c r="D42" s="15"/>
      <c r="E42" s="15"/>
      <c r="F42" s="15"/>
      <c r="G42" s="15"/>
      <c r="H42" s="15"/>
      <c r="I42" s="15"/>
      <c r="J42" s="15"/>
      <c r="K42" s="15"/>
      <c r="L42" s="15"/>
      <c r="M42" s="15"/>
      <c r="N42" s="15"/>
      <c r="O42" s="15"/>
      <c r="P42" s="15"/>
    </row>
    <row r="43" spans="1:16" x14ac:dyDescent="0.2">
      <c r="A43" s="83" t="s">
        <v>55</v>
      </c>
      <c r="B43" s="84"/>
      <c r="C43" s="87">
        <f>'Kops a'!C47</f>
        <v>0</v>
      </c>
      <c r="D43" s="49"/>
      <c r="E43" s="15"/>
      <c r="F43" s="15"/>
      <c r="G43" s="15"/>
      <c r="H43" s="15"/>
      <c r="I43" s="15"/>
      <c r="J43" s="15"/>
      <c r="K43" s="15"/>
      <c r="L43" s="15"/>
      <c r="M43" s="15"/>
      <c r="N43" s="15"/>
      <c r="O43" s="15"/>
      <c r="P43" s="15"/>
    </row>
    <row r="44" spans="1:16" x14ac:dyDescent="0.2">
      <c r="A44" s="15"/>
      <c r="B44" s="15"/>
      <c r="C44" s="15"/>
      <c r="D44" s="15"/>
      <c r="E44" s="15"/>
      <c r="F44" s="15"/>
      <c r="G44" s="15"/>
      <c r="H44" s="15"/>
      <c r="I44" s="15"/>
      <c r="J44" s="15"/>
      <c r="K44" s="15"/>
      <c r="L44" s="15"/>
      <c r="M44" s="15"/>
      <c r="N44" s="15"/>
      <c r="O44" s="15"/>
      <c r="P44" s="15"/>
    </row>
    <row r="45" spans="1:16" ht="13.5" x14ac:dyDescent="0.2">
      <c r="B45" s="91" t="s">
        <v>709</v>
      </c>
    </row>
    <row r="46" spans="1:16" x14ac:dyDescent="0.2">
      <c r="B46" s="233" t="s">
        <v>710</v>
      </c>
    </row>
    <row r="47" spans="1:16" x14ac:dyDescent="0.2">
      <c r="B47" s="233" t="s">
        <v>711</v>
      </c>
    </row>
  </sheetData>
  <mergeCells count="22">
    <mergeCell ref="C41:H41"/>
    <mergeCell ref="C4:I4"/>
    <mergeCell ref="F12:K12"/>
    <mergeCell ref="A9:F9"/>
    <mergeCell ref="J9:M9"/>
    <mergeCell ref="D8:L8"/>
    <mergeCell ref="A31:K31"/>
    <mergeCell ref="C34:H34"/>
    <mergeCell ref="C35:H35"/>
    <mergeCell ref="C40:H40"/>
    <mergeCell ref="N9:O9"/>
    <mergeCell ref="A12:A13"/>
    <mergeCell ref="B12:B13"/>
    <mergeCell ref="C12:C13"/>
    <mergeCell ref="D12:D13"/>
    <mergeCell ref="E12:E13"/>
    <mergeCell ref="L12:P12"/>
    <mergeCell ref="C2:I2"/>
    <mergeCell ref="C3:I3"/>
    <mergeCell ref="D5:L5"/>
    <mergeCell ref="D6:L6"/>
    <mergeCell ref="D7:L7"/>
  </mergeCells>
  <conditionalFormatting sqref="A15:B30 I15:J30 D15:G30">
    <cfRule type="cellIs" dxfId="39" priority="26" operator="equal">
      <formula>0</formula>
    </cfRule>
  </conditionalFormatting>
  <conditionalFormatting sqref="N9:O9">
    <cfRule type="cellIs" dxfId="38" priority="25" operator="equal">
      <formula>0</formula>
    </cfRule>
  </conditionalFormatting>
  <conditionalFormatting sqref="A9:F9">
    <cfRule type="containsText" dxfId="3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36" priority="22" operator="equal">
      <formula>0</formula>
    </cfRule>
  </conditionalFormatting>
  <conditionalFormatting sqref="O10">
    <cfRule type="cellIs" dxfId="35" priority="21" operator="equal">
      <formula>"20__. gada __. _________"</formula>
    </cfRule>
  </conditionalFormatting>
  <conditionalFormatting sqref="A31:K31">
    <cfRule type="containsText" dxfId="34" priority="20" operator="containsText" text="Tiešās izmaksas kopā, t. sk. darba devēja sociālais nodoklis __.__% ">
      <formula>NOT(ISERROR(SEARCH("Tiešās izmaksas kopā, t. sk. darba devēja sociālais nodoklis __.__% ",A31)))</formula>
    </cfRule>
  </conditionalFormatting>
  <conditionalFormatting sqref="H14:H30 K14:P30 L31:P31">
    <cfRule type="cellIs" dxfId="33" priority="15" operator="equal">
      <formula>0</formula>
    </cfRule>
  </conditionalFormatting>
  <conditionalFormatting sqref="C4:I4">
    <cfRule type="cellIs" dxfId="32" priority="14" operator="equal">
      <formula>0</formula>
    </cfRule>
  </conditionalFormatting>
  <conditionalFormatting sqref="C15:C30">
    <cfRule type="cellIs" dxfId="31" priority="13" operator="equal">
      <formula>0</formula>
    </cfRule>
  </conditionalFormatting>
  <conditionalFormatting sqref="D5:L8">
    <cfRule type="cellIs" dxfId="30" priority="11" operator="equal">
      <formula>0</formula>
    </cfRule>
  </conditionalFormatting>
  <conditionalFormatting sqref="A14:B14 D14:G14">
    <cfRule type="cellIs" dxfId="29" priority="10" operator="equal">
      <formula>0</formula>
    </cfRule>
  </conditionalFormatting>
  <conditionalFormatting sqref="C14">
    <cfRule type="cellIs" dxfId="28" priority="9" operator="equal">
      <formula>0</formula>
    </cfRule>
  </conditionalFormatting>
  <conditionalFormatting sqref="I14:J14">
    <cfRule type="cellIs" dxfId="27" priority="8" operator="equal">
      <formula>0</formula>
    </cfRule>
  </conditionalFormatting>
  <conditionalFormatting sqref="P10">
    <cfRule type="cellIs" dxfId="26" priority="7" operator="equal">
      <formula>"20__. gada __. _________"</formula>
    </cfRule>
  </conditionalFormatting>
  <conditionalFormatting sqref="C40:H40">
    <cfRule type="cellIs" dxfId="25" priority="4" operator="equal">
      <formula>0</formula>
    </cfRule>
  </conditionalFormatting>
  <conditionalFormatting sqref="C34:H34">
    <cfRule type="cellIs" dxfId="24" priority="3" operator="equal">
      <formula>0</formula>
    </cfRule>
  </conditionalFormatting>
  <conditionalFormatting sqref="C40:H40 C43 C34:H34">
    <cfRule type="cellIs" dxfId="23" priority="2" operator="equal">
      <formula>0</formula>
    </cfRule>
  </conditionalFormatting>
  <conditionalFormatting sqref="D1">
    <cfRule type="cellIs" dxfId="22" priority="1" operator="equal">
      <formula>0</formula>
    </cfRule>
  </conditionalFormatting>
  <pageMargins left="0.7" right="0.7" top="0.75" bottom="0.75" header="0.3" footer="0.3"/>
  <pageSetup paperSize="9" scale="90" fitToHeight="0" orientation="landscape" r:id="rId1"/>
  <headerFooter>
    <oddFooter>&amp;R&amp;P</oddFooter>
  </headerFooter>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containsText" priority="6" operator="containsText" id="{EB1C2623-C390-4088-91D2-B1CE87AF85D2}">
            <xm:f>NOT(ISERROR(SEARCH("Tāme sastādīta ____. gada ___. ______________",A37)))</xm:f>
            <xm:f>"Tāme sastādīta ____. gada ___. ______________"</xm:f>
            <x14:dxf>
              <font>
                <color auto="1"/>
              </font>
              <fill>
                <patternFill>
                  <bgColor rgb="FFC6EFCE"/>
                </patternFill>
              </fill>
            </x14:dxf>
          </x14:cfRule>
          <xm:sqref>A37</xm:sqref>
        </x14:conditionalFormatting>
        <x14:conditionalFormatting xmlns:xm="http://schemas.microsoft.com/office/excel/2006/main">
          <x14:cfRule type="containsText" priority="5" operator="containsText" id="{184CBD27-62F0-4269-84CD-4F521C49E073}">
            <xm:f>NOT(ISERROR(SEARCH("Sertifikāta Nr. _________________________________",A43)))</xm:f>
            <xm:f>"Sertifikāta Nr. _________________________________"</xm:f>
            <x14:dxf>
              <font>
                <color auto="1"/>
              </font>
              <fill>
                <patternFill>
                  <bgColor rgb="FFC6EFCE"/>
                </patternFill>
              </fill>
            </x14:dxf>
          </x14:cfRule>
          <xm:sqref>A43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59999389629810485"/>
  </sheetPr>
  <dimension ref="A1:P74"/>
  <sheetViews>
    <sheetView view="pageBreakPreview" topLeftCell="A7" zoomScale="115" zoomScaleNormal="115" zoomScaleSheetLayoutView="115" workbookViewId="0">
      <selection activeCell="H77" sqref="H77"/>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1"/>
      <c r="B1" s="21"/>
      <c r="C1" s="25" t="s">
        <v>39</v>
      </c>
      <c r="D1" s="50">
        <f>'Kops a'!A28</f>
        <v>14</v>
      </c>
      <c r="E1" s="21"/>
      <c r="F1" s="21"/>
      <c r="G1" s="21"/>
      <c r="H1" s="21"/>
      <c r="I1" s="21"/>
      <c r="J1" s="21"/>
      <c r="N1" s="24"/>
      <c r="O1" s="25"/>
      <c r="P1" s="26"/>
    </row>
    <row r="2" spans="1:16" x14ac:dyDescent="0.2">
      <c r="A2" s="27"/>
      <c r="B2" s="27"/>
      <c r="C2" s="308" t="s">
        <v>707</v>
      </c>
      <c r="D2" s="308"/>
      <c r="E2" s="308"/>
      <c r="F2" s="308"/>
      <c r="G2" s="308"/>
      <c r="H2" s="308"/>
      <c r="I2" s="308"/>
      <c r="J2" s="27"/>
    </row>
    <row r="3" spans="1:16" x14ac:dyDescent="0.2">
      <c r="A3" s="28"/>
      <c r="B3" s="28"/>
      <c r="C3" s="247" t="s">
        <v>18</v>
      </c>
      <c r="D3" s="247"/>
      <c r="E3" s="247"/>
      <c r="F3" s="247"/>
      <c r="G3" s="247"/>
      <c r="H3" s="247"/>
      <c r="I3" s="247"/>
      <c r="J3" s="28"/>
    </row>
    <row r="4" spans="1:16" x14ac:dyDescent="0.2">
      <c r="A4" s="28"/>
      <c r="B4" s="28"/>
      <c r="C4" s="322" t="s">
        <v>53</v>
      </c>
      <c r="D4" s="322"/>
      <c r="E4" s="322"/>
      <c r="F4" s="322"/>
      <c r="G4" s="322"/>
      <c r="H4" s="322"/>
      <c r="I4" s="322"/>
      <c r="J4" s="28"/>
    </row>
    <row r="5" spans="1:16" x14ac:dyDescent="0.2">
      <c r="A5" s="21"/>
      <c r="B5" s="21"/>
      <c r="C5" s="25" t="s">
        <v>5</v>
      </c>
      <c r="D5" s="309" t="str">
        <f>'Kops a'!D6</f>
        <v>Daudzdzīvokļu dzīvojamā ēka</v>
      </c>
      <c r="E5" s="309"/>
      <c r="F5" s="309"/>
      <c r="G5" s="309"/>
      <c r="H5" s="309"/>
      <c r="I5" s="309"/>
      <c r="J5" s="309"/>
      <c r="K5" s="309"/>
      <c r="L5" s="309"/>
      <c r="M5" s="15"/>
      <c r="N5" s="15"/>
      <c r="O5" s="15"/>
      <c r="P5" s="15"/>
    </row>
    <row r="6" spans="1:16" x14ac:dyDescent="0.2">
      <c r="A6" s="21"/>
      <c r="B6" s="21"/>
      <c r="C6" s="25" t="s">
        <v>6</v>
      </c>
      <c r="D6" s="309" t="str">
        <f>'Kops a'!D7</f>
        <v>Daudzdzīvokļu dzīvojamās ēkas energoefektivitātes paaugstināšanas pasākumi</v>
      </c>
      <c r="E6" s="309"/>
      <c r="F6" s="309"/>
      <c r="G6" s="309"/>
      <c r="H6" s="309"/>
      <c r="I6" s="309"/>
      <c r="J6" s="309"/>
      <c r="K6" s="309"/>
      <c r="L6" s="309"/>
      <c r="M6" s="15"/>
      <c r="N6" s="15"/>
      <c r="O6" s="15"/>
      <c r="P6" s="15"/>
    </row>
    <row r="7" spans="1:16" x14ac:dyDescent="0.2">
      <c r="A7" s="21"/>
      <c r="B7" s="21"/>
      <c r="C7" s="25" t="s">
        <v>7</v>
      </c>
      <c r="D7" s="309" t="str">
        <f>'Kops a'!D8</f>
        <v>Krūmu iela 38, Liepāja</v>
      </c>
      <c r="E7" s="309"/>
      <c r="F7" s="309"/>
      <c r="G7" s="309"/>
      <c r="H7" s="309"/>
      <c r="I7" s="309"/>
      <c r="J7" s="309"/>
      <c r="K7" s="309"/>
      <c r="L7" s="309"/>
      <c r="M7" s="15"/>
      <c r="N7" s="15"/>
      <c r="O7" s="15"/>
      <c r="P7" s="15"/>
    </row>
    <row r="8" spans="1:16" x14ac:dyDescent="0.2">
      <c r="A8" s="21"/>
      <c r="B8" s="21"/>
      <c r="C8" s="4" t="s">
        <v>21</v>
      </c>
      <c r="D8" s="309" t="str">
        <f>'Kops a'!D9</f>
        <v>EA-29-17/WOOS</v>
      </c>
      <c r="E8" s="309"/>
      <c r="F8" s="309"/>
      <c r="G8" s="309"/>
      <c r="H8" s="309"/>
      <c r="I8" s="309"/>
      <c r="J8" s="309"/>
      <c r="K8" s="309"/>
      <c r="L8" s="309"/>
      <c r="M8" s="15"/>
      <c r="N8" s="15"/>
      <c r="O8" s="15"/>
      <c r="P8" s="15"/>
    </row>
    <row r="9" spans="1:16" ht="11.25" customHeight="1" x14ac:dyDescent="0.2">
      <c r="A9" s="323" t="s">
        <v>708</v>
      </c>
      <c r="B9" s="323"/>
      <c r="C9" s="323"/>
      <c r="D9" s="323"/>
      <c r="E9" s="323"/>
      <c r="F9" s="323"/>
      <c r="G9" s="29"/>
      <c r="H9" s="29"/>
      <c r="I9" s="29"/>
      <c r="J9" s="324" t="s">
        <v>40</v>
      </c>
      <c r="K9" s="324"/>
      <c r="L9" s="324"/>
      <c r="M9" s="324"/>
      <c r="N9" s="310">
        <f>P58</f>
        <v>0</v>
      </c>
      <c r="O9" s="310"/>
      <c r="P9" s="29"/>
    </row>
    <row r="10" spans="1:16" x14ac:dyDescent="0.2">
      <c r="A10" s="30"/>
      <c r="B10" s="31"/>
      <c r="C10" s="4"/>
      <c r="D10" s="21"/>
      <c r="E10" s="21"/>
      <c r="F10" s="21"/>
      <c r="G10" s="21"/>
      <c r="H10" s="21"/>
      <c r="I10" s="21"/>
      <c r="J10" s="21"/>
      <c r="K10" s="21"/>
      <c r="L10" s="27"/>
      <c r="M10" s="27"/>
      <c r="O10" s="86"/>
      <c r="P10" s="85" t="str">
        <f>A64</f>
        <v>Tāme sastādīta 20__. gada __. _________</v>
      </c>
    </row>
    <row r="11" spans="1:16" ht="12" thickBot="1" x14ac:dyDescent="0.25">
      <c r="A11" s="30"/>
      <c r="B11" s="31"/>
      <c r="C11" s="4"/>
      <c r="D11" s="21"/>
      <c r="E11" s="21"/>
      <c r="F11" s="21"/>
      <c r="G11" s="21"/>
      <c r="H11" s="21"/>
      <c r="I11" s="21"/>
      <c r="J11" s="21"/>
      <c r="K11" s="21"/>
      <c r="L11" s="32"/>
      <c r="M11" s="32"/>
      <c r="N11" s="33"/>
      <c r="O11" s="24"/>
      <c r="P11" s="21"/>
    </row>
    <row r="12" spans="1:16" x14ac:dyDescent="0.2">
      <c r="A12" s="254" t="s">
        <v>24</v>
      </c>
      <c r="B12" s="312" t="s">
        <v>41</v>
      </c>
      <c r="C12" s="314" t="s">
        <v>42</v>
      </c>
      <c r="D12" s="316" t="s">
        <v>43</v>
      </c>
      <c r="E12" s="318" t="s">
        <v>44</v>
      </c>
      <c r="F12" s="320" t="s">
        <v>45</v>
      </c>
      <c r="G12" s="314"/>
      <c r="H12" s="314"/>
      <c r="I12" s="314"/>
      <c r="J12" s="314"/>
      <c r="K12" s="321"/>
      <c r="L12" s="320" t="s">
        <v>46</v>
      </c>
      <c r="M12" s="314"/>
      <c r="N12" s="314"/>
      <c r="O12" s="314"/>
      <c r="P12" s="321"/>
    </row>
    <row r="13" spans="1:16" ht="90" customHeight="1" thickBot="1" x14ac:dyDescent="0.25">
      <c r="A13" s="311"/>
      <c r="B13" s="313"/>
      <c r="C13" s="315"/>
      <c r="D13" s="317"/>
      <c r="E13" s="319"/>
      <c r="F13" s="34" t="s">
        <v>47</v>
      </c>
      <c r="G13" s="35" t="s">
        <v>48</v>
      </c>
      <c r="H13" s="35" t="s">
        <v>49</v>
      </c>
      <c r="I13" s="35" t="s">
        <v>50</v>
      </c>
      <c r="J13" s="35" t="s">
        <v>51</v>
      </c>
      <c r="K13" s="59" t="s">
        <v>52</v>
      </c>
      <c r="L13" s="34" t="s">
        <v>47</v>
      </c>
      <c r="M13" s="35" t="s">
        <v>49</v>
      </c>
      <c r="N13" s="35" t="s">
        <v>50</v>
      </c>
      <c r="O13" s="35" t="s">
        <v>51</v>
      </c>
      <c r="P13" s="59" t="s">
        <v>52</v>
      </c>
    </row>
    <row r="14" spans="1:16" x14ac:dyDescent="0.2">
      <c r="A14" s="60"/>
      <c r="B14" s="61"/>
      <c r="C14" s="62" t="s">
        <v>665</v>
      </c>
      <c r="D14" s="63"/>
      <c r="E14" s="66"/>
      <c r="F14" s="67"/>
      <c r="G14" s="64"/>
      <c r="H14" s="64">
        <f>ROUND(F14*G14,2)</f>
        <v>0</v>
      </c>
      <c r="I14" s="64"/>
      <c r="J14" s="64"/>
      <c r="K14" s="65">
        <f>SUM(H14:J14)</f>
        <v>0</v>
      </c>
      <c r="L14" s="192">
        <f>ROUND(E14*F14,2)</f>
        <v>0</v>
      </c>
      <c r="M14" s="193">
        <f>ROUND(H14*E14,2)</f>
        <v>0</v>
      </c>
      <c r="N14" s="193">
        <f>ROUND(I14*E14,2)</f>
        <v>0</v>
      </c>
      <c r="O14" s="193">
        <f>ROUND(J14*E14,2)</f>
        <v>0</v>
      </c>
      <c r="P14" s="194">
        <f>SUM(M14:O14)</f>
        <v>0</v>
      </c>
    </row>
    <row r="15" spans="1:16" ht="22.5" x14ac:dyDescent="0.2">
      <c r="A15" s="36">
        <v>1</v>
      </c>
      <c r="B15" s="37" t="s">
        <v>66</v>
      </c>
      <c r="C15" s="45" t="s">
        <v>666</v>
      </c>
      <c r="D15" s="23" t="s">
        <v>527</v>
      </c>
      <c r="E15" s="66">
        <v>1</v>
      </c>
      <c r="F15" s="67"/>
      <c r="G15" s="64"/>
      <c r="H15" s="46">
        <f t="shared" ref="H15:H57" si="0">ROUND(F15*G15,2)</f>
        <v>0</v>
      </c>
      <c r="I15" s="64"/>
      <c r="J15" s="64"/>
      <c r="K15" s="47">
        <f t="shared" ref="K15:K57" si="1">SUM(H15:J15)</f>
        <v>0</v>
      </c>
      <c r="L15" s="48">
        <f t="shared" ref="L15:L57" si="2">ROUND(E15*F15,2)</f>
        <v>0</v>
      </c>
      <c r="M15" s="46">
        <f t="shared" ref="M15:M57" si="3">ROUND(H15*E15,2)</f>
        <v>0</v>
      </c>
      <c r="N15" s="46">
        <f t="shared" ref="N15:N57" si="4">ROUND(I15*E15,2)</f>
        <v>0</v>
      </c>
      <c r="O15" s="46">
        <f t="shared" ref="O15:O57" si="5">ROUND(J15*E15,2)</f>
        <v>0</v>
      </c>
      <c r="P15" s="47">
        <f t="shared" ref="P15:P57" si="6">SUM(M15:O15)</f>
        <v>0</v>
      </c>
    </row>
    <row r="16" spans="1:16" x14ac:dyDescent="0.2">
      <c r="A16" s="36">
        <v>2</v>
      </c>
      <c r="B16" s="37" t="s">
        <v>66</v>
      </c>
      <c r="C16" s="45" t="s">
        <v>667</v>
      </c>
      <c r="D16" s="23" t="s">
        <v>527</v>
      </c>
      <c r="E16" s="66">
        <v>1</v>
      </c>
      <c r="F16" s="67"/>
      <c r="G16" s="64"/>
      <c r="H16" s="46">
        <f t="shared" si="0"/>
        <v>0</v>
      </c>
      <c r="I16" s="64"/>
      <c r="J16" s="64"/>
      <c r="K16" s="47">
        <f t="shared" si="1"/>
        <v>0</v>
      </c>
      <c r="L16" s="48">
        <f t="shared" si="2"/>
        <v>0</v>
      </c>
      <c r="M16" s="46">
        <f t="shared" si="3"/>
        <v>0</v>
      </c>
      <c r="N16" s="46">
        <f t="shared" si="4"/>
        <v>0</v>
      </c>
      <c r="O16" s="46">
        <f t="shared" si="5"/>
        <v>0</v>
      </c>
      <c r="P16" s="47">
        <f t="shared" si="6"/>
        <v>0</v>
      </c>
    </row>
    <row r="17" spans="1:16" x14ac:dyDescent="0.2">
      <c r="A17" s="36">
        <v>3</v>
      </c>
      <c r="B17" s="37" t="s">
        <v>66</v>
      </c>
      <c r="C17" s="45" t="s">
        <v>668</v>
      </c>
      <c r="D17" s="23" t="s">
        <v>527</v>
      </c>
      <c r="E17" s="66">
        <v>1</v>
      </c>
      <c r="F17" s="67"/>
      <c r="G17" s="64"/>
      <c r="H17" s="46">
        <f t="shared" si="0"/>
        <v>0</v>
      </c>
      <c r="I17" s="64"/>
      <c r="J17" s="64"/>
      <c r="K17" s="47">
        <f t="shared" si="1"/>
        <v>0</v>
      </c>
      <c r="L17" s="48">
        <f t="shared" si="2"/>
        <v>0</v>
      </c>
      <c r="M17" s="46">
        <f t="shared" si="3"/>
        <v>0</v>
      </c>
      <c r="N17" s="46">
        <f t="shared" si="4"/>
        <v>0</v>
      </c>
      <c r="O17" s="46">
        <f t="shared" si="5"/>
        <v>0</v>
      </c>
      <c r="P17" s="47">
        <f t="shared" si="6"/>
        <v>0</v>
      </c>
    </row>
    <row r="18" spans="1:16" x14ac:dyDescent="0.2">
      <c r="A18" s="36">
        <v>4</v>
      </c>
      <c r="B18" s="37" t="s">
        <v>66</v>
      </c>
      <c r="C18" s="45" t="s">
        <v>669</v>
      </c>
      <c r="D18" s="23" t="s">
        <v>68</v>
      </c>
      <c r="E18" s="66">
        <v>350</v>
      </c>
      <c r="F18" s="67"/>
      <c r="G18" s="64"/>
      <c r="H18" s="46">
        <f t="shared" si="0"/>
        <v>0</v>
      </c>
      <c r="I18" s="64"/>
      <c r="J18" s="64"/>
      <c r="K18" s="47">
        <f t="shared" si="1"/>
        <v>0</v>
      </c>
      <c r="L18" s="48">
        <f t="shared" si="2"/>
        <v>0</v>
      </c>
      <c r="M18" s="46">
        <f t="shared" si="3"/>
        <v>0</v>
      </c>
      <c r="N18" s="46">
        <f t="shared" si="4"/>
        <v>0</v>
      </c>
      <c r="O18" s="46">
        <f t="shared" si="5"/>
        <v>0</v>
      </c>
      <c r="P18" s="47">
        <f t="shared" si="6"/>
        <v>0</v>
      </c>
    </row>
    <row r="19" spans="1:16" x14ac:dyDescent="0.2">
      <c r="A19" s="36">
        <v>5</v>
      </c>
      <c r="B19" s="37" t="s">
        <v>66</v>
      </c>
      <c r="C19" s="45" t="s">
        <v>670</v>
      </c>
      <c r="D19" s="23" t="s">
        <v>68</v>
      </c>
      <c r="E19" s="66">
        <v>300</v>
      </c>
      <c r="F19" s="67"/>
      <c r="G19" s="64"/>
      <c r="H19" s="46">
        <f t="shared" si="0"/>
        <v>0</v>
      </c>
      <c r="I19" s="64"/>
      <c r="J19" s="64"/>
      <c r="K19" s="47">
        <f t="shared" si="1"/>
        <v>0</v>
      </c>
      <c r="L19" s="48">
        <f t="shared" si="2"/>
        <v>0</v>
      </c>
      <c r="M19" s="46">
        <f t="shared" si="3"/>
        <v>0</v>
      </c>
      <c r="N19" s="46">
        <f t="shared" si="4"/>
        <v>0</v>
      </c>
      <c r="O19" s="46">
        <f t="shared" si="5"/>
        <v>0</v>
      </c>
      <c r="P19" s="47">
        <f t="shared" si="6"/>
        <v>0</v>
      </c>
    </row>
    <row r="20" spans="1:16" ht="22.5" x14ac:dyDescent="0.2">
      <c r="A20" s="36">
        <v>6</v>
      </c>
      <c r="B20" s="37" t="s">
        <v>66</v>
      </c>
      <c r="C20" s="45" t="s">
        <v>671</v>
      </c>
      <c r="D20" s="23" t="s">
        <v>96</v>
      </c>
      <c r="E20" s="66">
        <v>20</v>
      </c>
      <c r="F20" s="67"/>
      <c r="G20" s="64"/>
      <c r="H20" s="46">
        <f t="shared" si="0"/>
        <v>0</v>
      </c>
      <c r="I20" s="64"/>
      <c r="J20" s="64"/>
      <c r="K20" s="47">
        <f t="shared" si="1"/>
        <v>0</v>
      </c>
      <c r="L20" s="48">
        <f t="shared" si="2"/>
        <v>0</v>
      </c>
      <c r="M20" s="46">
        <f t="shared" si="3"/>
        <v>0</v>
      </c>
      <c r="N20" s="46">
        <f t="shared" si="4"/>
        <v>0</v>
      </c>
      <c r="O20" s="46">
        <f t="shared" si="5"/>
        <v>0</v>
      </c>
      <c r="P20" s="47">
        <f t="shared" si="6"/>
        <v>0</v>
      </c>
    </row>
    <row r="21" spans="1:16" ht="22.5" x14ac:dyDescent="0.2">
      <c r="A21" s="36">
        <v>7</v>
      </c>
      <c r="B21" s="37" t="s">
        <v>66</v>
      </c>
      <c r="C21" s="45" t="s">
        <v>672</v>
      </c>
      <c r="D21" s="23" t="s">
        <v>96</v>
      </c>
      <c r="E21" s="66">
        <v>16</v>
      </c>
      <c r="F21" s="67"/>
      <c r="G21" s="64"/>
      <c r="H21" s="46">
        <f t="shared" si="0"/>
        <v>0</v>
      </c>
      <c r="I21" s="64"/>
      <c r="J21" s="64"/>
      <c r="K21" s="47">
        <f t="shared" si="1"/>
        <v>0</v>
      </c>
      <c r="L21" s="48">
        <f t="shared" si="2"/>
        <v>0</v>
      </c>
      <c r="M21" s="46">
        <f t="shared" si="3"/>
        <v>0</v>
      </c>
      <c r="N21" s="46">
        <f t="shared" si="4"/>
        <v>0</v>
      </c>
      <c r="O21" s="46">
        <f t="shared" si="5"/>
        <v>0</v>
      </c>
      <c r="P21" s="47">
        <f t="shared" si="6"/>
        <v>0</v>
      </c>
    </row>
    <row r="22" spans="1:16" x14ac:dyDescent="0.2">
      <c r="A22" s="36">
        <v>8</v>
      </c>
      <c r="B22" s="37" t="s">
        <v>66</v>
      </c>
      <c r="C22" s="45" t="s">
        <v>673</v>
      </c>
      <c r="D22" s="23" t="s">
        <v>96</v>
      </c>
      <c r="E22" s="66">
        <v>320</v>
      </c>
      <c r="F22" s="67"/>
      <c r="G22" s="64"/>
      <c r="H22" s="46">
        <f t="shared" si="0"/>
        <v>0</v>
      </c>
      <c r="I22" s="64"/>
      <c r="J22" s="64"/>
      <c r="K22" s="47">
        <f t="shared" si="1"/>
        <v>0</v>
      </c>
      <c r="L22" s="48">
        <f t="shared" si="2"/>
        <v>0</v>
      </c>
      <c r="M22" s="46">
        <f t="shared" si="3"/>
        <v>0</v>
      </c>
      <c r="N22" s="46">
        <f t="shared" si="4"/>
        <v>0</v>
      </c>
      <c r="O22" s="46">
        <f t="shared" si="5"/>
        <v>0</v>
      </c>
      <c r="P22" s="47">
        <f t="shared" si="6"/>
        <v>0</v>
      </c>
    </row>
    <row r="23" spans="1:16" x14ac:dyDescent="0.2">
      <c r="A23" s="36">
        <v>9</v>
      </c>
      <c r="B23" s="37" t="s">
        <v>66</v>
      </c>
      <c r="C23" s="45" t="s">
        <v>674</v>
      </c>
      <c r="D23" s="23" t="s">
        <v>96</v>
      </c>
      <c r="E23" s="66">
        <v>250</v>
      </c>
      <c r="F23" s="67"/>
      <c r="G23" s="64"/>
      <c r="H23" s="46">
        <f t="shared" si="0"/>
        <v>0</v>
      </c>
      <c r="I23" s="64"/>
      <c r="J23" s="64"/>
      <c r="K23" s="47">
        <f t="shared" si="1"/>
        <v>0</v>
      </c>
      <c r="L23" s="48">
        <f t="shared" si="2"/>
        <v>0</v>
      </c>
      <c r="M23" s="46">
        <f t="shared" si="3"/>
        <v>0</v>
      </c>
      <c r="N23" s="46">
        <f t="shared" si="4"/>
        <v>0</v>
      </c>
      <c r="O23" s="46">
        <f t="shared" si="5"/>
        <v>0</v>
      </c>
      <c r="P23" s="47">
        <f t="shared" si="6"/>
        <v>0</v>
      </c>
    </row>
    <row r="24" spans="1:16" x14ac:dyDescent="0.2">
      <c r="A24" s="36">
        <v>10</v>
      </c>
      <c r="B24" s="37" t="s">
        <v>66</v>
      </c>
      <c r="C24" s="45" t="s">
        <v>675</v>
      </c>
      <c r="D24" s="23" t="s">
        <v>96</v>
      </c>
      <c r="E24" s="66">
        <v>60</v>
      </c>
      <c r="F24" s="67"/>
      <c r="G24" s="64"/>
      <c r="H24" s="46">
        <f t="shared" si="0"/>
        <v>0</v>
      </c>
      <c r="I24" s="64"/>
      <c r="J24" s="64"/>
      <c r="K24" s="47">
        <f t="shared" si="1"/>
        <v>0</v>
      </c>
      <c r="L24" s="48">
        <f t="shared" si="2"/>
        <v>0</v>
      </c>
      <c r="M24" s="46">
        <f t="shared" si="3"/>
        <v>0</v>
      </c>
      <c r="N24" s="46">
        <f t="shared" si="4"/>
        <v>0</v>
      </c>
      <c r="O24" s="46">
        <f t="shared" si="5"/>
        <v>0</v>
      </c>
      <c r="P24" s="47">
        <f t="shared" si="6"/>
        <v>0</v>
      </c>
    </row>
    <row r="25" spans="1:16" ht="22.5" x14ac:dyDescent="0.2">
      <c r="A25" s="36">
        <v>11</v>
      </c>
      <c r="B25" s="37" t="s">
        <v>66</v>
      </c>
      <c r="C25" s="45" t="s">
        <v>676</v>
      </c>
      <c r="D25" s="23" t="s">
        <v>96</v>
      </c>
      <c r="E25" s="66">
        <v>4</v>
      </c>
      <c r="F25" s="67"/>
      <c r="G25" s="64"/>
      <c r="H25" s="46">
        <f t="shared" si="0"/>
        <v>0</v>
      </c>
      <c r="I25" s="64"/>
      <c r="J25" s="64"/>
      <c r="K25" s="47">
        <f t="shared" si="1"/>
        <v>0</v>
      </c>
      <c r="L25" s="48">
        <f t="shared" si="2"/>
        <v>0</v>
      </c>
      <c r="M25" s="46">
        <f t="shared" si="3"/>
        <v>0</v>
      </c>
      <c r="N25" s="46">
        <f t="shared" si="4"/>
        <v>0</v>
      </c>
      <c r="O25" s="46">
        <f t="shared" si="5"/>
        <v>0</v>
      </c>
      <c r="P25" s="47">
        <f t="shared" si="6"/>
        <v>0</v>
      </c>
    </row>
    <row r="26" spans="1:16" x14ac:dyDescent="0.2">
      <c r="A26" s="36">
        <v>12</v>
      </c>
      <c r="B26" s="37" t="s">
        <v>66</v>
      </c>
      <c r="C26" s="45" t="s">
        <v>677</v>
      </c>
      <c r="D26" s="23" t="s">
        <v>96</v>
      </c>
      <c r="E26" s="66">
        <v>200</v>
      </c>
      <c r="F26" s="67"/>
      <c r="G26" s="64"/>
      <c r="H26" s="46">
        <f t="shared" si="0"/>
        <v>0</v>
      </c>
      <c r="I26" s="64"/>
      <c r="J26" s="64"/>
      <c r="K26" s="47">
        <f t="shared" si="1"/>
        <v>0</v>
      </c>
      <c r="L26" s="48">
        <f t="shared" si="2"/>
        <v>0</v>
      </c>
      <c r="M26" s="46">
        <f t="shared" si="3"/>
        <v>0</v>
      </c>
      <c r="N26" s="46">
        <f t="shared" si="4"/>
        <v>0</v>
      </c>
      <c r="O26" s="46">
        <f t="shared" si="5"/>
        <v>0</v>
      </c>
      <c r="P26" s="47">
        <f t="shared" si="6"/>
        <v>0</v>
      </c>
    </row>
    <row r="27" spans="1:16" ht="22.5" x14ac:dyDescent="0.2">
      <c r="A27" s="36">
        <v>13</v>
      </c>
      <c r="B27" s="37" t="s">
        <v>66</v>
      </c>
      <c r="C27" s="45" t="s">
        <v>678</v>
      </c>
      <c r="D27" s="23" t="s">
        <v>96</v>
      </c>
      <c r="E27" s="66">
        <v>15</v>
      </c>
      <c r="F27" s="67"/>
      <c r="G27" s="64"/>
      <c r="H27" s="46">
        <f t="shared" si="0"/>
        <v>0</v>
      </c>
      <c r="I27" s="64"/>
      <c r="J27" s="64"/>
      <c r="K27" s="47">
        <f t="shared" si="1"/>
        <v>0</v>
      </c>
      <c r="L27" s="48">
        <f t="shared" si="2"/>
        <v>0</v>
      </c>
      <c r="M27" s="46">
        <f t="shared" si="3"/>
        <v>0</v>
      </c>
      <c r="N27" s="46">
        <f t="shared" si="4"/>
        <v>0</v>
      </c>
      <c r="O27" s="46">
        <f t="shared" si="5"/>
        <v>0</v>
      </c>
      <c r="P27" s="47">
        <f t="shared" si="6"/>
        <v>0</v>
      </c>
    </row>
    <row r="28" spans="1:16" x14ac:dyDescent="0.2">
      <c r="A28" s="36">
        <v>14</v>
      </c>
      <c r="B28" s="37" t="s">
        <v>66</v>
      </c>
      <c r="C28" s="45" t="s">
        <v>679</v>
      </c>
      <c r="D28" s="23" t="s">
        <v>96</v>
      </c>
      <c r="E28" s="66">
        <v>15</v>
      </c>
      <c r="F28" s="67"/>
      <c r="G28" s="64"/>
      <c r="H28" s="46">
        <f t="shared" si="0"/>
        <v>0</v>
      </c>
      <c r="I28" s="64"/>
      <c r="J28" s="64"/>
      <c r="K28" s="47">
        <f t="shared" si="1"/>
        <v>0</v>
      </c>
      <c r="L28" s="48">
        <f t="shared" si="2"/>
        <v>0</v>
      </c>
      <c r="M28" s="46">
        <f t="shared" si="3"/>
        <v>0</v>
      </c>
      <c r="N28" s="46">
        <f t="shared" si="4"/>
        <v>0</v>
      </c>
      <c r="O28" s="46">
        <f t="shared" si="5"/>
        <v>0</v>
      </c>
      <c r="P28" s="47">
        <f t="shared" si="6"/>
        <v>0</v>
      </c>
    </row>
    <row r="29" spans="1:16" x14ac:dyDescent="0.2">
      <c r="A29" s="36">
        <v>15</v>
      </c>
      <c r="B29" s="37" t="s">
        <v>66</v>
      </c>
      <c r="C29" s="45" t="s">
        <v>680</v>
      </c>
      <c r="D29" s="23" t="s">
        <v>96</v>
      </c>
      <c r="E29" s="66">
        <v>30</v>
      </c>
      <c r="F29" s="67"/>
      <c r="G29" s="64"/>
      <c r="H29" s="46">
        <f t="shared" si="0"/>
        <v>0</v>
      </c>
      <c r="I29" s="64"/>
      <c r="J29" s="64"/>
      <c r="K29" s="47">
        <f t="shared" si="1"/>
        <v>0</v>
      </c>
      <c r="L29" s="48">
        <f t="shared" si="2"/>
        <v>0</v>
      </c>
      <c r="M29" s="46">
        <f t="shared" si="3"/>
        <v>0</v>
      </c>
      <c r="N29" s="46">
        <f t="shared" si="4"/>
        <v>0</v>
      </c>
      <c r="O29" s="46">
        <f t="shared" si="5"/>
        <v>0</v>
      </c>
      <c r="P29" s="47">
        <f t="shared" si="6"/>
        <v>0</v>
      </c>
    </row>
    <row r="30" spans="1:16" ht="22.5" x14ac:dyDescent="0.2">
      <c r="A30" s="36">
        <v>16</v>
      </c>
      <c r="B30" s="37" t="s">
        <v>66</v>
      </c>
      <c r="C30" s="45" t="s">
        <v>681</v>
      </c>
      <c r="D30" s="23" t="s">
        <v>96</v>
      </c>
      <c r="E30" s="66">
        <v>15</v>
      </c>
      <c r="F30" s="67"/>
      <c r="G30" s="64"/>
      <c r="H30" s="46">
        <f t="shared" si="0"/>
        <v>0</v>
      </c>
      <c r="I30" s="64"/>
      <c r="J30" s="64"/>
      <c r="K30" s="47">
        <f t="shared" si="1"/>
        <v>0</v>
      </c>
      <c r="L30" s="48">
        <f t="shared" si="2"/>
        <v>0</v>
      </c>
      <c r="M30" s="46">
        <f t="shared" si="3"/>
        <v>0</v>
      </c>
      <c r="N30" s="46">
        <f t="shared" si="4"/>
        <v>0</v>
      </c>
      <c r="O30" s="46">
        <f t="shared" si="5"/>
        <v>0</v>
      </c>
      <c r="P30" s="47">
        <f t="shared" si="6"/>
        <v>0</v>
      </c>
    </row>
    <row r="31" spans="1:16" x14ac:dyDescent="0.2">
      <c r="A31" s="36">
        <v>17</v>
      </c>
      <c r="B31" s="37" t="s">
        <v>66</v>
      </c>
      <c r="C31" s="45" t="s">
        <v>682</v>
      </c>
      <c r="D31" s="23" t="s">
        <v>68</v>
      </c>
      <c r="E31" s="66">
        <v>250</v>
      </c>
      <c r="F31" s="67"/>
      <c r="G31" s="64"/>
      <c r="H31" s="46">
        <f t="shared" si="0"/>
        <v>0</v>
      </c>
      <c r="I31" s="64"/>
      <c r="J31" s="64"/>
      <c r="K31" s="47">
        <f t="shared" si="1"/>
        <v>0</v>
      </c>
      <c r="L31" s="48">
        <f t="shared" si="2"/>
        <v>0</v>
      </c>
      <c r="M31" s="46">
        <f t="shared" si="3"/>
        <v>0</v>
      </c>
      <c r="N31" s="46">
        <f t="shared" si="4"/>
        <v>0</v>
      </c>
      <c r="O31" s="46">
        <f t="shared" si="5"/>
        <v>0</v>
      </c>
      <c r="P31" s="47">
        <f t="shared" si="6"/>
        <v>0</v>
      </c>
    </row>
    <row r="32" spans="1:16" x14ac:dyDescent="0.2">
      <c r="A32" s="36">
        <v>18</v>
      </c>
      <c r="B32" s="37" t="s">
        <v>66</v>
      </c>
      <c r="C32" s="45" t="s">
        <v>683</v>
      </c>
      <c r="D32" s="23" t="s">
        <v>96</v>
      </c>
      <c r="E32" s="66">
        <v>45</v>
      </c>
      <c r="F32" s="67"/>
      <c r="G32" s="64"/>
      <c r="H32" s="46">
        <f t="shared" si="0"/>
        <v>0</v>
      </c>
      <c r="I32" s="64"/>
      <c r="J32" s="64"/>
      <c r="K32" s="47">
        <f t="shared" si="1"/>
        <v>0</v>
      </c>
      <c r="L32" s="48">
        <f t="shared" si="2"/>
        <v>0</v>
      </c>
      <c r="M32" s="46">
        <f t="shared" si="3"/>
        <v>0</v>
      </c>
      <c r="N32" s="46">
        <f t="shared" si="4"/>
        <v>0</v>
      </c>
      <c r="O32" s="46">
        <f t="shared" si="5"/>
        <v>0</v>
      </c>
      <c r="P32" s="47">
        <f t="shared" si="6"/>
        <v>0</v>
      </c>
    </row>
    <row r="33" spans="1:16" x14ac:dyDescent="0.2">
      <c r="A33" s="36">
        <v>19</v>
      </c>
      <c r="B33" s="37" t="s">
        <v>66</v>
      </c>
      <c r="C33" s="45" t="s">
        <v>684</v>
      </c>
      <c r="D33" s="23" t="s">
        <v>96</v>
      </c>
      <c r="E33" s="66">
        <v>15</v>
      </c>
      <c r="F33" s="67"/>
      <c r="G33" s="64"/>
      <c r="H33" s="46">
        <f t="shared" si="0"/>
        <v>0</v>
      </c>
      <c r="I33" s="64"/>
      <c r="J33" s="64"/>
      <c r="K33" s="47">
        <f t="shared" si="1"/>
        <v>0</v>
      </c>
      <c r="L33" s="48">
        <f t="shared" si="2"/>
        <v>0</v>
      </c>
      <c r="M33" s="46">
        <f t="shared" si="3"/>
        <v>0</v>
      </c>
      <c r="N33" s="46">
        <f t="shared" si="4"/>
        <v>0</v>
      </c>
      <c r="O33" s="46">
        <f t="shared" si="5"/>
        <v>0</v>
      </c>
      <c r="P33" s="47">
        <f t="shared" si="6"/>
        <v>0</v>
      </c>
    </row>
    <row r="34" spans="1:16" x14ac:dyDescent="0.2">
      <c r="A34" s="36">
        <v>20</v>
      </c>
      <c r="B34" s="37" t="s">
        <v>66</v>
      </c>
      <c r="C34" s="45" t="s">
        <v>685</v>
      </c>
      <c r="D34" s="23" t="s">
        <v>96</v>
      </c>
      <c r="E34" s="66">
        <v>30</v>
      </c>
      <c r="F34" s="67"/>
      <c r="G34" s="64"/>
      <c r="H34" s="46">
        <f t="shared" si="0"/>
        <v>0</v>
      </c>
      <c r="I34" s="64"/>
      <c r="J34" s="64"/>
      <c r="K34" s="47">
        <f t="shared" si="1"/>
        <v>0</v>
      </c>
      <c r="L34" s="48">
        <f t="shared" si="2"/>
        <v>0</v>
      </c>
      <c r="M34" s="46">
        <f t="shared" si="3"/>
        <v>0</v>
      </c>
      <c r="N34" s="46">
        <f t="shared" si="4"/>
        <v>0</v>
      </c>
      <c r="O34" s="46">
        <f t="shared" si="5"/>
        <v>0</v>
      </c>
      <c r="P34" s="47">
        <f t="shared" si="6"/>
        <v>0</v>
      </c>
    </row>
    <row r="35" spans="1:16" x14ac:dyDescent="0.2">
      <c r="A35" s="36">
        <v>21</v>
      </c>
      <c r="B35" s="37" t="s">
        <v>66</v>
      </c>
      <c r="C35" s="45" t="s">
        <v>686</v>
      </c>
      <c r="D35" s="23" t="s">
        <v>96</v>
      </c>
      <c r="E35" s="66">
        <v>15</v>
      </c>
      <c r="F35" s="67"/>
      <c r="G35" s="64"/>
      <c r="H35" s="46">
        <f t="shared" si="0"/>
        <v>0</v>
      </c>
      <c r="I35" s="64"/>
      <c r="J35" s="64"/>
      <c r="K35" s="47">
        <f t="shared" si="1"/>
        <v>0</v>
      </c>
      <c r="L35" s="48">
        <f t="shared" si="2"/>
        <v>0</v>
      </c>
      <c r="M35" s="46">
        <f t="shared" si="3"/>
        <v>0</v>
      </c>
      <c r="N35" s="46">
        <f t="shared" si="4"/>
        <v>0</v>
      </c>
      <c r="O35" s="46">
        <f t="shared" si="5"/>
        <v>0</v>
      </c>
      <c r="P35" s="47">
        <f t="shared" si="6"/>
        <v>0</v>
      </c>
    </row>
    <row r="36" spans="1:16" x14ac:dyDescent="0.2">
      <c r="A36" s="36">
        <v>22</v>
      </c>
      <c r="B36" s="37" t="s">
        <v>66</v>
      </c>
      <c r="C36" s="45" t="s">
        <v>687</v>
      </c>
      <c r="D36" s="23" t="s">
        <v>96</v>
      </c>
      <c r="E36" s="66">
        <v>60</v>
      </c>
      <c r="F36" s="67"/>
      <c r="G36" s="64"/>
      <c r="H36" s="46">
        <f t="shared" si="0"/>
        <v>0</v>
      </c>
      <c r="I36" s="64"/>
      <c r="J36" s="64"/>
      <c r="K36" s="47">
        <f t="shared" si="1"/>
        <v>0</v>
      </c>
      <c r="L36" s="48">
        <f t="shared" si="2"/>
        <v>0</v>
      </c>
      <c r="M36" s="46">
        <f t="shared" si="3"/>
        <v>0</v>
      </c>
      <c r="N36" s="46">
        <f t="shared" si="4"/>
        <v>0</v>
      </c>
      <c r="O36" s="46">
        <f t="shared" si="5"/>
        <v>0</v>
      </c>
      <c r="P36" s="47">
        <f t="shared" si="6"/>
        <v>0</v>
      </c>
    </row>
    <row r="37" spans="1:16" ht="22.5" x14ac:dyDescent="0.2">
      <c r="A37" s="36">
        <v>23</v>
      </c>
      <c r="B37" s="37" t="s">
        <v>66</v>
      </c>
      <c r="C37" s="45" t="s">
        <v>688</v>
      </c>
      <c r="D37" s="23" t="s">
        <v>689</v>
      </c>
      <c r="E37" s="66">
        <v>2</v>
      </c>
      <c r="F37" s="67"/>
      <c r="G37" s="64"/>
      <c r="H37" s="46">
        <f t="shared" si="0"/>
        <v>0</v>
      </c>
      <c r="I37" s="64"/>
      <c r="J37" s="64"/>
      <c r="K37" s="47">
        <f t="shared" si="1"/>
        <v>0</v>
      </c>
      <c r="L37" s="48">
        <f t="shared" si="2"/>
        <v>0</v>
      </c>
      <c r="M37" s="46">
        <f t="shared" si="3"/>
        <v>0</v>
      </c>
      <c r="N37" s="46">
        <f t="shared" si="4"/>
        <v>0</v>
      </c>
      <c r="O37" s="46">
        <f t="shared" si="5"/>
        <v>0</v>
      </c>
      <c r="P37" s="47">
        <f t="shared" si="6"/>
        <v>0</v>
      </c>
    </row>
    <row r="38" spans="1:16" ht="22.5" x14ac:dyDescent="0.2">
      <c r="A38" s="36">
        <v>24</v>
      </c>
      <c r="B38" s="37" t="s">
        <v>66</v>
      </c>
      <c r="C38" s="45" t="s">
        <v>690</v>
      </c>
      <c r="D38" s="23" t="s">
        <v>96</v>
      </c>
      <c r="E38" s="66">
        <v>4</v>
      </c>
      <c r="F38" s="67"/>
      <c r="G38" s="64"/>
      <c r="H38" s="46">
        <f t="shared" si="0"/>
        <v>0</v>
      </c>
      <c r="I38" s="64"/>
      <c r="J38" s="64"/>
      <c r="K38" s="47">
        <f t="shared" si="1"/>
        <v>0</v>
      </c>
      <c r="L38" s="48">
        <f t="shared" si="2"/>
        <v>0</v>
      </c>
      <c r="M38" s="46">
        <f t="shared" si="3"/>
        <v>0</v>
      </c>
      <c r="N38" s="46">
        <f t="shared" si="4"/>
        <v>0</v>
      </c>
      <c r="O38" s="46">
        <f t="shared" si="5"/>
        <v>0</v>
      </c>
      <c r="P38" s="47">
        <f t="shared" si="6"/>
        <v>0</v>
      </c>
    </row>
    <row r="39" spans="1:16" x14ac:dyDescent="0.2">
      <c r="A39" s="36">
        <v>25</v>
      </c>
      <c r="B39" s="37" t="s">
        <v>66</v>
      </c>
      <c r="C39" s="45" t="s">
        <v>481</v>
      </c>
      <c r="D39" s="23" t="s">
        <v>192</v>
      </c>
      <c r="E39" s="66">
        <v>1</v>
      </c>
      <c r="F39" s="67"/>
      <c r="G39" s="64"/>
      <c r="H39" s="46">
        <f t="shared" si="0"/>
        <v>0</v>
      </c>
      <c r="I39" s="64"/>
      <c r="J39" s="64"/>
      <c r="K39" s="47">
        <f t="shared" si="1"/>
        <v>0</v>
      </c>
      <c r="L39" s="48">
        <f t="shared" si="2"/>
        <v>0</v>
      </c>
      <c r="M39" s="46">
        <f t="shared" si="3"/>
        <v>0</v>
      </c>
      <c r="N39" s="46">
        <f t="shared" si="4"/>
        <v>0</v>
      </c>
      <c r="O39" s="46">
        <f t="shared" si="5"/>
        <v>0</v>
      </c>
      <c r="P39" s="47">
        <f t="shared" si="6"/>
        <v>0</v>
      </c>
    </row>
    <row r="40" spans="1:16" x14ac:dyDescent="0.2">
      <c r="A40" s="36" t="s">
        <v>69</v>
      </c>
      <c r="B40" s="37"/>
      <c r="C40" s="45" t="s">
        <v>691</v>
      </c>
      <c r="D40" s="23"/>
      <c r="E40" s="66"/>
      <c r="F40" s="67"/>
      <c r="G40" s="64"/>
      <c r="H40" s="46">
        <f t="shared" si="0"/>
        <v>0</v>
      </c>
      <c r="I40" s="64"/>
      <c r="J40" s="64"/>
      <c r="K40" s="47">
        <f t="shared" si="1"/>
        <v>0</v>
      </c>
      <c r="L40" s="48">
        <f t="shared" si="2"/>
        <v>0</v>
      </c>
      <c r="M40" s="46">
        <f t="shared" si="3"/>
        <v>0</v>
      </c>
      <c r="N40" s="46">
        <f t="shared" si="4"/>
        <v>0</v>
      </c>
      <c r="O40" s="46">
        <f t="shared" si="5"/>
        <v>0</v>
      </c>
      <c r="P40" s="47">
        <f t="shared" si="6"/>
        <v>0</v>
      </c>
    </row>
    <row r="41" spans="1:16" x14ac:dyDescent="0.2">
      <c r="A41" s="36">
        <v>26</v>
      </c>
      <c r="B41" s="37" t="s">
        <v>66</v>
      </c>
      <c r="C41" s="45" t="s">
        <v>692</v>
      </c>
      <c r="D41" s="23" t="s">
        <v>527</v>
      </c>
      <c r="E41" s="66">
        <v>1</v>
      </c>
      <c r="F41" s="67"/>
      <c r="G41" s="64"/>
      <c r="H41" s="46">
        <f t="shared" si="0"/>
        <v>0</v>
      </c>
      <c r="I41" s="64"/>
      <c r="J41" s="64"/>
      <c r="K41" s="47">
        <f t="shared" si="1"/>
        <v>0</v>
      </c>
      <c r="L41" s="48">
        <f t="shared" si="2"/>
        <v>0</v>
      </c>
      <c r="M41" s="46">
        <f t="shared" si="3"/>
        <v>0</v>
      </c>
      <c r="N41" s="46">
        <f t="shared" si="4"/>
        <v>0</v>
      </c>
      <c r="O41" s="46">
        <f t="shared" si="5"/>
        <v>0</v>
      </c>
      <c r="P41" s="47">
        <f t="shared" si="6"/>
        <v>0</v>
      </c>
    </row>
    <row r="42" spans="1:16" x14ac:dyDescent="0.2">
      <c r="A42" s="36">
        <v>27</v>
      </c>
      <c r="B42" s="37" t="s">
        <v>66</v>
      </c>
      <c r="C42" s="45" t="s">
        <v>692</v>
      </c>
      <c r="D42" s="23" t="s">
        <v>527</v>
      </c>
      <c r="E42" s="66">
        <v>1</v>
      </c>
      <c r="F42" s="67"/>
      <c r="G42" s="64"/>
      <c r="H42" s="46">
        <f t="shared" si="0"/>
        <v>0</v>
      </c>
      <c r="I42" s="64"/>
      <c r="J42" s="64"/>
      <c r="K42" s="47">
        <f t="shared" si="1"/>
        <v>0</v>
      </c>
      <c r="L42" s="48">
        <f t="shared" si="2"/>
        <v>0</v>
      </c>
      <c r="M42" s="46">
        <f t="shared" si="3"/>
        <v>0</v>
      </c>
      <c r="N42" s="46">
        <f t="shared" si="4"/>
        <v>0</v>
      </c>
      <c r="O42" s="46">
        <f t="shared" si="5"/>
        <v>0</v>
      </c>
      <c r="P42" s="47">
        <f t="shared" si="6"/>
        <v>0</v>
      </c>
    </row>
    <row r="43" spans="1:16" x14ac:dyDescent="0.2">
      <c r="A43" s="36">
        <v>28</v>
      </c>
      <c r="B43" s="37" t="s">
        <v>66</v>
      </c>
      <c r="C43" s="45" t="s">
        <v>693</v>
      </c>
      <c r="D43" s="23" t="s">
        <v>527</v>
      </c>
      <c r="E43" s="66">
        <v>1</v>
      </c>
      <c r="F43" s="67"/>
      <c r="G43" s="64"/>
      <c r="H43" s="46">
        <f t="shared" si="0"/>
        <v>0</v>
      </c>
      <c r="I43" s="64"/>
      <c r="J43" s="64"/>
      <c r="K43" s="47">
        <f t="shared" si="1"/>
        <v>0</v>
      </c>
      <c r="L43" s="48">
        <f t="shared" si="2"/>
        <v>0</v>
      </c>
      <c r="M43" s="46">
        <f t="shared" si="3"/>
        <v>0</v>
      </c>
      <c r="N43" s="46">
        <f t="shared" si="4"/>
        <v>0</v>
      </c>
      <c r="O43" s="46">
        <f t="shared" si="5"/>
        <v>0</v>
      </c>
      <c r="P43" s="47">
        <f t="shared" si="6"/>
        <v>0</v>
      </c>
    </row>
    <row r="44" spans="1:16" x14ac:dyDescent="0.2">
      <c r="A44" s="36">
        <v>29</v>
      </c>
      <c r="B44" s="37" t="s">
        <v>66</v>
      </c>
      <c r="C44" s="45" t="s">
        <v>694</v>
      </c>
      <c r="D44" s="23" t="s">
        <v>68</v>
      </c>
      <c r="E44" s="66">
        <v>240</v>
      </c>
      <c r="F44" s="67"/>
      <c r="G44" s="64"/>
      <c r="H44" s="46">
        <f t="shared" si="0"/>
        <v>0</v>
      </c>
      <c r="I44" s="64"/>
      <c r="J44" s="64"/>
      <c r="K44" s="47">
        <f t="shared" si="1"/>
        <v>0</v>
      </c>
      <c r="L44" s="48">
        <f t="shared" si="2"/>
        <v>0</v>
      </c>
      <c r="M44" s="46">
        <f t="shared" si="3"/>
        <v>0</v>
      </c>
      <c r="N44" s="46">
        <f t="shared" si="4"/>
        <v>0</v>
      </c>
      <c r="O44" s="46">
        <f t="shared" si="5"/>
        <v>0</v>
      </c>
      <c r="P44" s="47">
        <f t="shared" si="6"/>
        <v>0</v>
      </c>
    </row>
    <row r="45" spans="1:16" x14ac:dyDescent="0.2">
      <c r="A45" s="36">
        <v>30</v>
      </c>
      <c r="B45" s="37" t="s">
        <v>66</v>
      </c>
      <c r="C45" s="45" t="s">
        <v>695</v>
      </c>
      <c r="D45" s="23" t="s">
        <v>68</v>
      </c>
      <c r="E45" s="66">
        <v>60</v>
      </c>
      <c r="F45" s="67"/>
      <c r="G45" s="64"/>
      <c r="H45" s="46">
        <f t="shared" si="0"/>
        <v>0</v>
      </c>
      <c r="I45" s="64"/>
      <c r="J45" s="64"/>
      <c r="K45" s="47">
        <f t="shared" si="1"/>
        <v>0</v>
      </c>
      <c r="L45" s="48">
        <f t="shared" si="2"/>
        <v>0</v>
      </c>
      <c r="M45" s="46">
        <f t="shared" si="3"/>
        <v>0</v>
      </c>
      <c r="N45" s="46">
        <f t="shared" si="4"/>
        <v>0</v>
      </c>
      <c r="O45" s="46">
        <f t="shared" si="5"/>
        <v>0</v>
      </c>
      <c r="P45" s="47">
        <f t="shared" si="6"/>
        <v>0</v>
      </c>
    </row>
    <row r="46" spans="1:16" x14ac:dyDescent="0.2">
      <c r="A46" s="36">
        <v>31</v>
      </c>
      <c r="B46" s="37" t="s">
        <v>66</v>
      </c>
      <c r="C46" s="45" t="s">
        <v>696</v>
      </c>
      <c r="D46" s="23" t="s">
        <v>68</v>
      </c>
      <c r="E46" s="66">
        <v>60</v>
      </c>
      <c r="F46" s="67"/>
      <c r="G46" s="64"/>
      <c r="H46" s="46">
        <f t="shared" si="0"/>
        <v>0</v>
      </c>
      <c r="I46" s="64"/>
      <c r="J46" s="64"/>
      <c r="K46" s="47">
        <f t="shared" si="1"/>
        <v>0</v>
      </c>
      <c r="L46" s="48">
        <f t="shared" si="2"/>
        <v>0</v>
      </c>
      <c r="M46" s="46">
        <f t="shared" si="3"/>
        <v>0</v>
      </c>
      <c r="N46" s="46">
        <f t="shared" si="4"/>
        <v>0</v>
      </c>
      <c r="O46" s="46">
        <f t="shared" si="5"/>
        <v>0</v>
      </c>
      <c r="P46" s="47">
        <f t="shared" si="6"/>
        <v>0</v>
      </c>
    </row>
    <row r="47" spans="1:16" ht="33.75" x14ac:dyDescent="0.2">
      <c r="A47" s="36">
        <v>32</v>
      </c>
      <c r="B47" s="37" t="s">
        <v>66</v>
      </c>
      <c r="C47" s="45" t="s">
        <v>697</v>
      </c>
      <c r="D47" s="23" t="s">
        <v>96</v>
      </c>
      <c r="E47" s="66">
        <v>15</v>
      </c>
      <c r="F47" s="67"/>
      <c r="G47" s="64"/>
      <c r="H47" s="46">
        <f t="shared" si="0"/>
        <v>0</v>
      </c>
      <c r="I47" s="64"/>
      <c r="J47" s="64"/>
      <c r="K47" s="47">
        <f t="shared" si="1"/>
        <v>0</v>
      </c>
      <c r="L47" s="48">
        <f t="shared" si="2"/>
        <v>0</v>
      </c>
      <c r="M47" s="46">
        <f t="shared" si="3"/>
        <v>0</v>
      </c>
      <c r="N47" s="46">
        <f t="shared" si="4"/>
        <v>0</v>
      </c>
      <c r="O47" s="46">
        <f t="shared" si="5"/>
        <v>0</v>
      </c>
      <c r="P47" s="47">
        <f t="shared" si="6"/>
        <v>0</v>
      </c>
    </row>
    <row r="48" spans="1:16" x14ac:dyDescent="0.2">
      <c r="A48" s="36">
        <v>33</v>
      </c>
      <c r="B48" s="37" t="s">
        <v>66</v>
      </c>
      <c r="C48" s="45" t="s">
        <v>698</v>
      </c>
      <c r="D48" s="23" t="s">
        <v>96</v>
      </c>
      <c r="E48" s="66">
        <v>15</v>
      </c>
      <c r="F48" s="67"/>
      <c r="G48" s="64"/>
      <c r="H48" s="46">
        <f t="shared" si="0"/>
        <v>0</v>
      </c>
      <c r="I48" s="64"/>
      <c r="J48" s="64"/>
      <c r="K48" s="47">
        <f t="shared" si="1"/>
        <v>0</v>
      </c>
      <c r="L48" s="48">
        <f t="shared" si="2"/>
        <v>0</v>
      </c>
      <c r="M48" s="46">
        <f t="shared" si="3"/>
        <v>0</v>
      </c>
      <c r="N48" s="46">
        <f t="shared" si="4"/>
        <v>0</v>
      </c>
      <c r="O48" s="46">
        <f t="shared" si="5"/>
        <v>0</v>
      </c>
      <c r="P48" s="47">
        <f t="shared" si="6"/>
        <v>0</v>
      </c>
    </row>
    <row r="49" spans="1:16" x14ac:dyDescent="0.2">
      <c r="A49" s="36">
        <v>34</v>
      </c>
      <c r="B49" s="37" t="s">
        <v>66</v>
      </c>
      <c r="C49" s="45" t="s">
        <v>699</v>
      </c>
      <c r="D49" s="23" t="s">
        <v>68</v>
      </c>
      <c r="E49" s="66">
        <v>250</v>
      </c>
      <c r="F49" s="67"/>
      <c r="G49" s="64"/>
      <c r="H49" s="46">
        <f t="shared" si="0"/>
        <v>0</v>
      </c>
      <c r="I49" s="64"/>
      <c r="J49" s="64"/>
      <c r="K49" s="47">
        <f t="shared" si="1"/>
        <v>0</v>
      </c>
      <c r="L49" s="48">
        <f t="shared" si="2"/>
        <v>0</v>
      </c>
      <c r="M49" s="46">
        <f t="shared" si="3"/>
        <v>0</v>
      </c>
      <c r="N49" s="46">
        <f t="shared" si="4"/>
        <v>0</v>
      </c>
      <c r="O49" s="46">
        <f t="shared" si="5"/>
        <v>0</v>
      </c>
      <c r="P49" s="47">
        <f t="shared" si="6"/>
        <v>0</v>
      </c>
    </row>
    <row r="50" spans="1:16" x14ac:dyDescent="0.2">
      <c r="A50" s="36">
        <v>35</v>
      </c>
      <c r="B50" s="37" t="s">
        <v>66</v>
      </c>
      <c r="C50" s="45" t="s">
        <v>700</v>
      </c>
      <c r="D50" s="23" t="s">
        <v>96</v>
      </c>
      <c r="E50" s="66">
        <v>45</v>
      </c>
      <c r="F50" s="67"/>
      <c r="G50" s="64"/>
      <c r="H50" s="46">
        <f t="shared" si="0"/>
        <v>0</v>
      </c>
      <c r="I50" s="64"/>
      <c r="J50" s="64"/>
      <c r="K50" s="47">
        <f t="shared" si="1"/>
        <v>0</v>
      </c>
      <c r="L50" s="48">
        <f t="shared" si="2"/>
        <v>0</v>
      </c>
      <c r="M50" s="46">
        <f t="shared" si="3"/>
        <v>0</v>
      </c>
      <c r="N50" s="46">
        <f t="shared" si="4"/>
        <v>0</v>
      </c>
      <c r="O50" s="46">
        <f t="shared" si="5"/>
        <v>0</v>
      </c>
      <c r="P50" s="47">
        <f t="shared" si="6"/>
        <v>0</v>
      </c>
    </row>
    <row r="51" spans="1:16" x14ac:dyDescent="0.2">
      <c r="A51" s="36">
        <v>36</v>
      </c>
      <c r="B51" s="37" t="s">
        <v>66</v>
      </c>
      <c r="C51" s="45" t="s">
        <v>701</v>
      </c>
      <c r="D51" s="23" t="s">
        <v>192</v>
      </c>
      <c r="E51" s="66">
        <v>1</v>
      </c>
      <c r="F51" s="67"/>
      <c r="G51" s="64"/>
      <c r="H51" s="46">
        <f t="shared" si="0"/>
        <v>0</v>
      </c>
      <c r="I51" s="64"/>
      <c r="J51" s="64"/>
      <c r="K51" s="47">
        <f t="shared" si="1"/>
        <v>0</v>
      </c>
      <c r="L51" s="48">
        <f t="shared" si="2"/>
        <v>0</v>
      </c>
      <c r="M51" s="46">
        <f t="shared" si="3"/>
        <v>0</v>
      </c>
      <c r="N51" s="46">
        <f t="shared" si="4"/>
        <v>0</v>
      </c>
      <c r="O51" s="46">
        <f t="shared" si="5"/>
        <v>0</v>
      </c>
      <c r="P51" s="47">
        <f t="shared" si="6"/>
        <v>0</v>
      </c>
    </row>
    <row r="52" spans="1:16" ht="22.5" x14ac:dyDescent="0.2">
      <c r="A52" s="36">
        <v>37</v>
      </c>
      <c r="B52" s="37" t="s">
        <v>66</v>
      </c>
      <c r="C52" s="45" t="s">
        <v>702</v>
      </c>
      <c r="D52" s="23" t="s">
        <v>68</v>
      </c>
      <c r="E52" s="66">
        <v>250</v>
      </c>
      <c r="F52" s="67"/>
      <c r="G52" s="64"/>
      <c r="H52" s="46">
        <f t="shared" si="0"/>
        <v>0</v>
      </c>
      <c r="I52" s="64"/>
      <c r="J52" s="64"/>
      <c r="K52" s="47">
        <f t="shared" si="1"/>
        <v>0</v>
      </c>
      <c r="L52" s="48">
        <f t="shared" si="2"/>
        <v>0</v>
      </c>
      <c r="M52" s="46">
        <f t="shared" si="3"/>
        <v>0</v>
      </c>
      <c r="N52" s="46">
        <f t="shared" si="4"/>
        <v>0</v>
      </c>
      <c r="O52" s="46">
        <f t="shared" si="5"/>
        <v>0</v>
      </c>
      <c r="P52" s="47">
        <f t="shared" si="6"/>
        <v>0</v>
      </c>
    </row>
    <row r="53" spans="1:16" x14ac:dyDescent="0.2">
      <c r="A53" s="36">
        <v>38</v>
      </c>
      <c r="B53" s="37" t="s">
        <v>66</v>
      </c>
      <c r="C53" s="45" t="s">
        <v>703</v>
      </c>
      <c r="D53" s="23" t="s">
        <v>527</v>
      </c>
      <c r="E53" s="66">
        <v>1</v>
      </c>
      <c r="F53" s="67"/>
      <c r="G53" s="64"/>
      <c r="H53" s="46">
        <f t="shared" si="0"/>
        <v>0</v>
      </c>
      <c r="I53" s="64"/>
      <c r="J53" s="64"/>
      <c r="K53" s="47">
        <f t="shared" si="1"/>
        <v>0</v>
      </c>
      <c r="L53" s="48">
        <f t="shared" si="2"/>
        <v>0</v>
      </c>
      <c r="M53" s="46">
        <f t="shared" si="3"/>
        <v>0</v>
      </c>
      <c r="N53" s="46">
        <f t="shared" si="4"/>
        <v>0</v>
      </c>
      <c r="O53" s="46">
        <f t="shared" si="5"/>
        <v>0</v>
      </c>
      <c r="P53" s="47">
        <f t="shared" si="6"/>
        <v>0</v>
      </c>
    </row>
    <row r="54" spans="1:16" x14ac:dyDescent="0.2">
      <c r="A54" s="36">
        <v>39</v>
      </c>
      <c r="B54" s="37" t="s">
        <v>66</v>
      </c>
      <c r="C54" s="45" t="s">
        <v>740</v>
      </c>
      <c r="D54" s="23" t="s">
        <v>527</v>
      </c>
      <c r="E54" s="66">
        <v>24</v>
      </c>
      <c r="F54" s="67"/>
      <c r="G54" s="64"/>
      <c r="H54" s="46">
        <f t="shared" si="0"/>
        <v>0</v>
      </c>
      <c r="I54" s="64"/>
      <c r="J54" s="64"/>
      <c r="K54" s="47">
        <f t="shared" si="1"/>
        <v>0</v>
      </c>
      <c r="L54" s="48">
        <f t="shared" si="2"/>
        <v>0</v>
      </c>
      <c r="M54" s="46">
        <f t="shared" si="3"/>
        <v>0</v>
      </c>
      <c r="N54" s="46">
        <f t="shared" si="4"/>
        <v>0</v>
      </c>
      <c r="O54" s="46">
        <f t="shared" si="5"/>
        <v>0</v>
      </c>
      <c r="P54" s="47">
        <f t="shared" si="6"/>
        <v>0</v>
      </c>
    </row>
    <row r="55" spans="1:16" x14ac:dyDescent="0.2">
      <c r="A55" s="36">
        <v>40</v>
      </c>
      <c r="B55" s="37" t="s">
        <v>66</v>
      </c>
      <c r="C55" s="45" t="s">
        <v>704</v>
      </c>
      <c r="D55" s="23" t="s">
        <v>75</v>
      </c>
      <c r="E55" s="66">
        <v>125</v>
      </c>
      <c r="F55" s="67"/>
      <c r="G55" s="64"/>
      <c r="H55" s="46">
        <f t="shared" si="0"/>
        <v>0</v>
      </c>
      <c r="I55" s="64"/>
      <c r="J55" s="64"/>
      <c r="K55" s="47">
        <f t="shared" si="1"/>
        <v>0</v>
      </c>
      <c r="L55" s="48">
        <f t="shared" si="2"/>
        <v>0</v>
      </c>
      <c r="M55" s="46">
        <f t="shared" si="3"/>
        <v>0</v>
      </c>
      <c r="N55" s="46">
        <f t="shared" si="4"/>
        <v>0</v>
      </c>
      <c r="O55" s="46">
        <f t="shared" si="5"/>
        <v>0</v>
      </c>
      <c r="P55" s="47">
        <f t="shared" si="6"/>
        <v>0</v>
      </c>
    </row>
    <row r="56" spans="1:16" x14ac:dyDescent="0.2">
      <c r="A56" s="36">
        <v>41</v>
      </c>
      <c r="B56" s="37" t="s">
        <v>66</v>
      </c>
      <c r="C56" s="45" t="s">
        <v>705</v>
      </c>
      <c r="D56" s="23" t="s">
        <v>527</v>
      </c>
      <c r="E56" s="66">
        <v>1</v>
      </c>
      <c r="F56" s="67"/>
      <c r="G56" s="64"/>
      <c r="H56" s="46">
        <f t="shared" si="0"/>
        <v>0</v>
      </c>
      <c r="I56" s="64"/>
      <c r="J56" s="64"/>
      <c r="K56" s="47">
        <f t="shared" si="1"/>
        <v>0</v>
      </c>
      <c r="L56" s="48">
        <f t="shared" si="2"/>
        <v>0</v>
      </c>
      <c r="M56" s="46">
        <f t="shared" si="3"/>
        <v>0</v>
      </c>
      <c r="N56" s="46">
        <f t="shared" si="4"/>
        <v>0</v>
      </c>
      <c r="O56" s="46">
        <f t="shared" si="5"/>
        <v>0</v>
      </c>
      <c r="P56" s="47">
        <f t="shared" si="6"/>
        <v>0</v>
      </c>
    </row>
    <row r="57" spans="1:16" ht="12" thickBot="1" x14ac:dyDescent="0.25">
      <c r="A57" s="36">
        <v>42</v>
      </c>
      <c r="B57" s="37" t="s">
        <v>66</v>
      </c>
      <c r="C57" s="45" t="s">
        <v>706</v>
      </c>
      <c r="D57" s="23" t="s">
        <v>527</v>
      </c>
      <c r="E57" s="66">
        <v>1</v>
      </c>
      <c r="F57" s="67"/>
      <c r="G57" s="64"/>
      <c r="H57" s="46">
        <f t="shared" si="0"/>
        <v>0</v>
      </c>
      <c r="I57" s="64"/>
      <c r="J57" s="64"/>
      <c r="K57" s="47">
        <f t="shared" si="1"/>
        <v>0</v>
      </c>
      <c r="L57" s="48">
        <f t="shared" si="2"/>
        <v>0</v>
      </c>
      <c r="M57" s="46">
        <f t="shared" si="3"/>
        <v>0</v>
      </c>
      <c r="N57" s="46">
        <f t="shared" si="4"/>
        <v>0</v>
      </c>
      <c r="O57" s="46">
        <f t="shared" si="5"/>
        <v>0</v>
      </c>
      <c r="P57" s="47">
        <f t="shared" si="6"/>
        <v>0</v>
      </c>
    </row>
    <row r="58" spans="1:16" ht="12" thickBot="1" x14ac:dyDescent="0.25">
      <c r="A58" s="325" t="s">
        <v>120</v>
      </c>
      <c r="B58" s="326"/>
      <c r="C58" s="326"/>
      <c r="D58" s="326"/>
      <c r="E58" s="326"/>
      <c r="F58" s="326"/>
      <c r="G58" s="326"/>
      <c r="H58" s="326"/>
      <c r="I58" s="326"/>
      <c r="J58" s="326"/>
      <c r="K58" s="327"/>
      <c r="L58" s="68">
        <f>SUM(L14:L57)</f>
        <v>0</v>
      </c>
      <c r="M58" s="69">
        <f>SUM(M14:M57)</f>
        <v>0</v>
      </c>
      <c r="N58" s="69">
        <f>SUM(N14:N57)</f>
        <v>0</v>
      </c>
      <c r="O58" s="69">
        <f>SUM(O14:O57)</f>
        <v>0</v>
      </c>
      <c r="P58" s="70">
        <f>SUM(P14:P57)</f>
        <v>0</v>
      </c>
    </row>
    <row r="59" spans="1:16" x14ac:dyDescent="0.2">
      <c r="A59" s="15"/>
      <c r="B59" s="15"/>
      <c r="C59" s="15"/>
      <c r="D59" s="15"/>
      <c r="E59" s="15"/>
      <c r="F59" s="15"/>
      <c r="G59" s="15"/>
      <c r="H59" s="15"/>
      <c r="I59" s="15"/>
      <c r="J59" s="15"/>
      <c r="K59" s="15"/>
      <c r="L59" s="15"/>
      <c r="M59" s="15"/>
      <c r="N59" s="15"/>
      <c r="O59" s="15"/>
      <c r="P59" s="15"/>
    </row>
    <row r="60" spans="1:16" x14ac:dyDescent="0.2">
      <c r="A60" s="15"/>
      <c r="B60" s="15"/>
      <c r="C60" s="15"/>
      <c r="D60" s="15"/>
      <c r="E60" s="15"/>
      <c r="F60" s="15"/>
      <c r="G60" s="15"/>
      <c r="H60" s="15"/>
      <c r="I60" s="15"/>
      <c r="J60" s="15"/>
      <c r="K60" s="15"/>
      <c r="L60" s="15"/>
      <c r="M60" s="15"/>
      <c r="N60" s="15"/>
      <c r="O60" s="15"/>
      <c r="P60" s="15"/>
    </row>
    <row r="61" spans="1:16" x14ac:dyDescent="0.2">
      <c r="A61" s="1" t="s">
        <v>14</v>
      </c>
      <c r="B61" s="15"/>
      <c r="C61" s="328">
        <f>'Kops a'!C38:H38</f>
        <v>0</v>
      </c>
      <c r="D61" s="328"/>
      <c r="E61" s="328"/>
      <c r="F61" s="328"/>
      <c r="G61" s="328"/>
      <c r="H61" s="328"/>
      <c r="I61" s="15"/>
      <c r="J61" s="15"/>
      <c r="K61" s="15"/>
      <c r="L61" s="15"/>
      <c r="M61" s="15"/>
      <c r="N61" s="15"/>
      <c r="O61" s="15"/>
      <c r="P61" s="15"/>
    </row>
    <row r="62" spans="1:16" x14ac:dyDescent="0.2">
      <c r="A62" s="15"/>
      <c r="B62" s="15"/>
      <c r="C62" s="238" t="s">
        <v>15</v>
      </c>
      <c r="D62" s="238"/>
      <c r="E62" s="238"/>
      <c r="F62" s="238"/>
      <c r="G62" s="238"/>
      <c r="H62" s="238"/>
      <c r="I62" s="15"/>
      <c r="J62" s="15"/>
      <c r="K62" s="15"/>
      <c r="L62" s="15"/>
      <c r="M62" s="15"/>
      <c r="N62" s="15"/>
      <c r="O62" s="15"/>
      <c r="P62" s="15"/>
    </row>
    <row r="63" spans="1:16" x14ac:dyDescent="0.2">
      <c r="A63" s="15"/>
      <c r="B63" s="15"/>
      <c r="C63" s="15"/>
      <c r="D63" s="15"/>
      <c r="E63" s="15"/>
      <c r="F63" s="15"/>
      <c r="G63" s="15"/>
      <c r="H63" s="15"/>
      <c r="I63" s="15"/>
      <c r="J63" s="15"/>
      <c r="K63" s="15"/>
      <c r="L63" s="15"/>
      <c r="M63" s="15"/>
      <c r="N63" s="15"/>
      <c r="O63" s="15"/>
      <c r="P63" s="15"/>
    </row>
    <row r="64" spans="1:16" x14ac:dyDescent="0.2">
      <c r="A64" s="83" t="str">
        <f>'Kops a'!A41</f>
        <v>Tāme sastādīta 20__. gada __. _________</v>
      </c>
      <c r="B64" s="84"/>
      <c r="C64" s="84"/>
      <c r="D64" s="84"/>
      <c r="E64" s="15"/>
      <c r="F64" s="15"/>
      <c r="G64" s="15"/>
      <c r="H64" s="15"/>
      <c r="I64" s="15"/>
      <c r="J64" s="15"/>
      <c r="K64" s="15"/>
      <c r="L64" s="15"/>
      <c r="M64" s="15"/>
      <c r="N64" s="15"/>
      <c r="O64" s="15"/>
      <c r="P64" s="15"/>
    </row>
    <row r="65" spans="1:16" x14ac:dyDescent="0.2">
      <c r="A65" s="15"/>
      <c r="B65" s="15"/>
      <c r="C65" s="15"/>
      <c r="D65" s="15"/>
      <c r="E65" s="15"/>
      <c r="F65" s="15"/>
      <c r="G65" s="15"/>
      <c r="H65" s="15"/>
      <c r="I65" s="15"/>
      <c r="J65" s="15"/>
      <c r="K65" s="15"/>
      <c r="L65" s="15"/>
      <c r="M65" s="15"/>
      <c r="N65" s="15"/>
      <c r="O65" s="15"/>
      <c r="P65" s="15"/>
    </row>
    <row r="66" spans="1:16" x14ac:dyDescent="0.2">
      <c r="A66" s="15"/>
      <c r="B66" s="15"/>
      <c r="C66" s="15"/>
      <c r="D66" s="15"/>
      <c r="E66" s="15"/>
      <c r="F66" s="15"/>
      <c r="G66" s="15"/>
      <c r="H66" s="15"/>
      <c r="I66" s="15"/>
      <c r="J66" s="15"/>
      <c r="K66" s="15"/>
      <c r="L66" s="15"/>
      <c r="M66" s="15"/>
      <c r="N66" s="15"/>
      <c r="O66" s="15"/>
      <c r="P66" s="15"/>
    </row>
    <row r="67" spans="1:16" x14ac:dyDescent="0.2">
      <c r="A67" s="1" t="s">
        <v>38</v>
      </c>
      <c r="B67" s="15"/>
      <c r="C67" s="328">
        <f>'Kops a'!C44:H44</f>
        <v>0</v>
      </c>
      <c r="D67" s="328"/>
      <c r="E67" s="328"/>
      <c r="F67" s="328"/>
      <c r="G67" s="328"/>
      <c r="H67" s="328"/>
      <c r="I67" s="15"/>
      <c r="J67" s="15"/>
      <c r="K67" s="15"/>
      <c r="L67" s="15"/>
      <c r="M67" s="15"/>
      <c r="N67" s="15"/>
      <c r="O67" s="15"/>
      <c r="P67" s="15"/>
    </row>
    <row r="68" spans="1:16" x14ac:dyDescent="0.2">
      <c r="A68" s="15"/>
      <c r="B68" s="15"/>
      <c r="C68" s="238" t="s">
        <v>15</v>
      </c>
      <c r="D68" s="238"/>
      <c r="E68" s="238"/>
      <c r="F68" s="238"/>
      <c r="G68" s="238"/>
      <c r="H68" s="238"/>
      <c r="I68" s="15"/>
      <c r="J68" s="15"/>
      <c r="K68" s="15"/>
      <c r="L68" s="15"/>
      <c r="M68" s="15"/>
      <c r="N68" s="15"/>
      <c r="O68" s="15"/>
      <c r="P68" s="15"/>
    </row>
    <row r="69" spans="1:16" x14ac:dyDescent="0.2">
      <c r="A69" s="15"/>
      <c r="B69" s="15"/>
      <c r="C69" s="15"/>
      <c r="D69" s="15"/>
      <c r="E69" s="15"/>
      <c r="F69" s="15"/>
      <c r="G69" s="15"/>
      <c r="H69" s="15"/>
      <c r="I69" s="15"/>
      <c r="J69" s="15"/>
      <c r="K69" s="15"/>
      <c r="L69" s="15"/>
      <c r="M69" s="15"/>
      <c r="N69" s="15"/>
      <c r="O69" s="15"/>
      <c r="P69" s="15"/>
    </row>
    <row r="70" spans="1:16" x14ac:dyDescent="0.2">
      <c r="A70" s="83" t="s">
        <v>55</v>
      </c>
      <c r="B70" s="84"/>
      <c r="C70" s="87">
        <f>'Kops a'!C47</f>
        <v>0</v>
      </c>
      <c r="D70" s="49"/>
      <c r="E70" s="15"/>
      <c r="F70" s="15"/>
      <c r="G70" s="15"/>
      <c r="H70" s="15"/>
      <c r="I70" s="15"/>
      <c r="J70" s="15"/>
      <c r="K70" s="15"/>
      <c r="L70" s="15"/>
      <c r="M70" s="15"/>
      <c r="N70" s="15"/>
      <c r="O70" s="15"/>
      <c r="P70" s="15"/>
    </row>
    <row r="71" spans="1:16" x14ac:dyDescent="0.2">
      <c r="A71" s="15"/>
      <c r="B71" s="15"/>
      <c r="C71" s="15"/>
      <c r="D71" s="15"/>
      <c r="E71" s="15"/>
      <c r="F71" s="15"/>
      <c r="G71" s="15"/>
      <c r="H71" s="15"/>
      <c r="I71" s="15"/>
      <c r="J71" s="15"/>
      <c r="K71" s="15"/>
      <c r="L71" s="15"/>
      <c r="M71" s="15"/>
      <c r="N71" s="15"/>
      <c r="O71" s="15"/>
      <c r="P71" s="15"/>
    </row>
    <row r="72" spans="1:16" ht="13.5" x14ac:dyDescent="0.2">
      <c r="B72" s="91" t="s">
        <v>709</v>
      </c>
    </row>
    <row r="73" spans="1:16" x14ac:dyDescent="0.2">
      <c r="B73" s="233" t="s">
        <v>710</v>
      </c>
    </row>
    <row r="74" spans="1:16" x14ac:dyDescent="0.2">
      <c r="B74" s="233" t="s">
        <v>711</v>
      </c>
    </row>
  </sheetData>
  <mergeCells count="22">
    <mergeCell ref="C68:H68"/>
    <mergeCell ref="C4:I4"/>
    <mergeCell ref="F12:K12"/>
    <mergeCell ref="A9:F9"/>
    <mergeCell ref="J9:M9"/>
    <mergeCell ref="D8:L8"/>
    <mergeCell ref="A58:K58"/>
    <mergeCell ref="C61:H61"/>
    <mergeCell ref="C62:H62"/>
    <mergeCell ref="C67:H67"/>
    <mergeCell ref="N9:O9"/>
    <mergeCell ref="A12:A13"/>
    <mergeCell ref="B12:B13"/>
    <mergeCell ref="C12:C13"/>
    <mergeCell ref="D12:D13"/>
    <mergeCell ref="E12:E13"/>
    <mergeCell ref="L12:P12"/>
    <mergeCell ref="C2:I2"/>
    <mergeCell ref="C3:I3"/>
    <mergeCell ref="D5:L5"/>
    <mergeCell ref="D6:L6"/>
    <mergeCell ref="D7:L7"/>
  </mergeCells>
  <conditionalFormatting sqref="A15:B57 I15:J57 D15:G57">
    <cfRule type="cellIs" dxfId="19" priority="26" operator="equal">
      <formula>0</formula>
    </cfRule>
  </conditionalFormatting>
  <conditionalFormatting sqref="N9:O9">
    <cfRule type="cellIs" dxfId="18" priority="25" operator="equal">
      <formula>0</formula>
    </cfRule>
  </conditionalFormatting>
  <conditionalFormatting sqref="A9:F9">
    <cfRule type="containsText" dxfId="1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6" priority="22" operator="equal">
      <formula>0</formula>
    </cfRule>
  </conditionalFormatting>
  <conditionalFormatting sqref="O10">
    <cfRule type="cellIs" dxfId="15" priority="21" operator="equal">
      <formula>"20__. gada __. _________"</formula>
    </cfRule>
  </conditionalFormatting>
  <conditionalFormatting sqref="A58:K58">
    <cfRule type="containsText" dxfId="14" priority="20" operator="containsText" text="Tiešās izmaksas kopā, t. sk. darba devēja sociālais nodoklis __.__% ">
      <formula>NOT(ISERROR(SEARCH("Tiešās izmaksas kopā, t. sk. darba devēja sociālais nodoklis __.__% ",A58)))</formula>
    </cfRule>
  </conditionalFormatting>
  <conditionalFormatting sqref="H14:H57 K14:P57 L58:P58">
    <cfRule type="cellIs" dxfId="13" priority="15" operator="equal">
      <formula>0</formula>
    </cfRule>
  </conditionalFormatting>
  <conditionalFormatting sqref="C4:I4">
    <cfRule type="cellIs" dxfId="12" priority="14" operator="equal">
      <formula>0</formula>
    </cfRule>
  </conditionalFormatting>
  <conditionalFormatting sqref="C15:C57">
    <cfRule type="cellIs" dxfId="11" priority="13" operator="equal">
      <formula>0</formula>
    </cfRule>
  </conditionalFormatting>
  <conditionalFormatting sqref="D5:L8">
    <cfRule type="cellIs" dxfId="10" priority="11" operator="equal">
      <formula>0</formula>
    </cfRule>
  </conditionalFormatting>
  <conditionalFormatting sqref="A14:B14 D14:G14">
    <cfRule type="cellIs" dxfId="9" priority="10" operator="equal">
      <formula>0</formula>
    </cfRule>
  </conditionalFormatting>
  <conditionalFormatting sqref="C14">
    <cfRule type="cellIs" dxfId="8" priority="9" operator="equal">
      <formula>0</formula>
    </cfRule>
  </conditionalFormatting>
  <conditionalFormatting sqref="I14:J14">
    <cfRule type="cellIs" dxfId="7" priority="8" operator="equal">
      <formula>0</formula>
    </cfRule>
  </conditionalFormatting>
  <conditionalFormatting sqref="P10">
    <cfRule type="cellIs" dxfId="6" priority="7" operator="equal">
      <formula>"20__. gada __. _________"</formula>
    </cfRule>
  </conditionalFormatting>
  <conditionalFormatting sqref="C67:H67">
    <cfRule type="cellIs" dxfId="5" priority="4" operator="equal">
      <formula>0</formula>
    </cfRule>
  </conditionalFormatting>
  <conditionalFormatting sqref="C61:H61">
    <cfRule type="cellIs" dxfId="4" priority="3" operator="equal">
      <formula>0</formula>
    </cfRule>
  </conditionalFormatting>
  <conditionalFormatting sqref="C67:H67 C70 C61:H61">
    <cfRule type="cellIs" dxfId="3" priority="2" operator="equal">
      <formula>0</formula>
    </cfRule>
  </conditionalFormatting>
  <conditionalFormatting sqref="D1">
    <cfRule type="cellIs" dxfId="2" priority="1" operator="equal">
      <formula>0</formula>
    </cfRule>
  </conditionalFormatting>
  <pageMargins left="0.7" right="0.7" top="0.75" bottom="0.75" header="0.3" footer="0.3"/>
  <pageSetup paperSize="9" scale="93" fitToHeight="0" orientation="landscape" r:id="rId1"/>
  <headerFooter>
    <oddFooter>&amp;R&amp;P</oddFooter>
  </headerFooter>
  <extLst>
    <ext xmlns:x14="http://schemas.microsoft.com/office/spreadsheetml/2009/9/main" uri="{78C0D931-6437-407d-A8EE-F0AAD7539E65}">
      <x14:conditionalFormattings>
        <x14:conditionalFormatting xmlns:xm="http://schemas.microsoft.com/office/excel/2006/main">
          <x14:cfRule type="containsText" priority="6" operator="containsText" id="{F4B9997E-C742-4AEC-97FD-716115B81497}">
            <xm:f>NOT(ISERROR(SEARCH("Tāme sastādīta ____. gada ___. ______________",A64)))</xm:f>
            <xm:f>"Tāme sastādīta ____. gada ___. ______________"</xm:f>
            <x14:dxf>
              <font>
                <color auto="1"/>
              </font>
              <fill>
                <patternFill>
                  <bgColor rgb="FFC6EFCE"/>
                </patternFill>
              </fill>
            </x14:dxf>
          </x14:cfRule>
          <xm:sqref>A64</xm:sqref>
        </x14:conditionalFormatting>
        <x14:conditionalFormatting xmlns:xm="http://schemas.microsoft.com/office/excel/2006/main">
          <x14:cfRule type="containsText" priority="5" operator="containsText" id="{1B60EE30-BCC4-4219-8726-DE55A35EF1C2}">
            <xm:f>NOT(ISERROR(SEARCH("Sertifikāta Nr. _________________________________",A70)))</xm:f>
            <xm:f>"Sertifikāta Nr. _________________________________"</xm:f>
            <x14:dxf>
              <font>
                <color auto="1"/>
              </font>
              <fill>
                <patternFill>
                  <bgColor rgb="FFC6EFCE"/>
                </patternFill>
              </fill>
            </x14:dxf>
          </x14:cfRule>
          <xm:sqref>A70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57"/>
  <sheetViews>
    <sheetView view="pageBreakPreview" zoomScale="85" zoomScaleNormal="115" zoomScaleSheetLayoutView="85" workbookViewId="0">
      <selection activeCell="A25" sqref="A25"/>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88" width="9.140625" style="1" customWidth="1"/>
    <col min="189" max="189" width="3.7109375" style="1"/>
    <col min="190" max="190" width="4.5703125" style="1" customWidth="1"/>
    <col min="191" max="191" width="5.85546875" style="1" customWidth="1"/>
    <col min="192" max="192" width="36" style="1" customWidth="1"/>
    <col min="193" max="193" width="9.7109375" style="1" customWidth="1"/>
    <col min="194" max="194" width="11.85546875" style="1" customWidth="1"/>
    <col min="195" max="195" width="9" style="1" customWidth="1"/>
    <col min="196" max="196" width="9.7109375" style="1" customWidth="1"/>
    <col min="197" max="197" width="9.28515625" style="1" customWidth="1"/>
    <col min="198" max="198" width="8.7109375" style="1" customWidth="1"/>
    <col min="199" max="199" width="6.85546875" style="1" customWidth="1"/>
    <col min="200" max="444" width="9.140625" style="1" customWidth="1"/>
    <col min="445" max="445" width="3.7109375" style="1"/>
    <col min="446" max="446" width="4.5703125" style="1" customWidth="1"/>
    <col min="447" max="447" width="5.85546875" style="1" customWidth="1"/>
    <col min="448" max="448" width="36" style="1" customWidth="1"/>
    <col min="449" max="449" width="9.7109375" style="1" customWidth="1"/>
    <col min="450" max="450" width="11.85546875" style="1" customWidth="1"/>
    <col min="451" max="451" width="9" style="1" customWidth="1"/>
    <col min="452" max="452" width="9.7109375" style="1" customWidth="1"/>
    <col min="453" max="453" width="9.28515625" style="1" customWidth="1"/>
    <col min="454" max="454" width="8.7109375" style="1" customWidth="1"/>
    <col min="455" max="455" width="6.85546875" style="1" customWidth="1"/>
    <col min="456" max="700" width="9.140625" style="1" customWidth="1"/>
    <col min="701" max="701" width="3.7109375" style="1"/>
    <col min="702" max="702" width="4.5703125" style="1" customWidth="1"/>
    <col min="703" max="703" width="5.85546875" style="1" customWidth="1"/>
    <col min="704" max="704" width="36" style="1" customWidth="1"/>
    <col min="705" max="705" width="9.7109375" style="1" customWidth="1"/>
    <col min="706" max="706" width="11.85546875" style="1" customWidth="1"/>
    <col min="707" max="707" width="9" style="1" customWidth="1"/>
    <col min="708" max="708" width="9.7109375" style="1" customWidth="1"/>
    <col min="709" max="709" width="9.28515625" style="1" customWidth="1"/>
    <col min="710" max="710" width="8.7109375" style="1" customWidth="1"/>
    <col min="711" max="711" width="6.85546875" style="1" customWidth="1"/>
    <col min="712" max="956" width="9.140625" style="1" customWidth="1"/>
    <col min="957" max="957" width="3.7109375" style="1"/>
    <col min="958" max="958" width="4.5703125" style="1" customWidth="1"/>
    <col min="959" max="959" width="5.85546875" style="1" customWidth="1"/>
    <col min="960" max="960" width="36" style="1" customWidth="1"/>
    <col min="961" max="961" width="9.7109375" style="1" customWidth="1"/>
    <col min="962" max="962" width="11.85546875" style="1" customWidth="1"/>
    <col min="963" max="963" width="9" style="1" customWidth="1"/>
    <col min="964" max="964" width="9.7109375" style="1" customWidth="1"/>
    <col min="965" max="965" width="9.28515625" style="1" customWidth="1"/>
    <col min="966" max="966" width="8.7109375" style="1" customWidth="1"/>
    <col min="967" max="967" width="6.85546875" style="1" customWidth="1"/>
    <col min="968" max="1212" width="9.140625" style="1" customWidth="1"/>
    <col min="1213" max="1213" width="3.7109375" style="1"/>
    <col min="1214" max="1214" width="4.5703125" style="1" customWidth="1"/>
    <col min="1215" max="1215" width="5.85546875" style="1" customWidth="1"/>
    <col min="1216" max="1216" width="36" style="1" customWidth="1"/>
    <col min="1217" max="1217" width="9.7109375" style="1" customWidth="1"/>
    <col min="1218" max="1218" width="11.85546875" style="1" customWidth="1"/>
    <col min="1219" max="1219" width="9" style="1" customWidth="1"/>
    <col min="1220" max="1220" width="9.7109375" style="1" customWidth="1"/>
    <col min="1221" max="1221" width="9.28515625" style="1" customWidth="1"/>
    <col min="1222" max="1222" width="8.7109375" style="1" customWidth="1"/>
    <col min="1223" max="1223" width="6.85546875" style="1" customWidth="1"/>
    <col min="1224" max="1468" width="9.140625" style="1" customWidth="1"/>
    <col min="1469" max="1469" width="3.7109375" style="1"/>
    <col min="1470" max="1470" width="4.5703125" style="1" customWidth="1"/>
    <col min="1471" max="1471" width="5.85546875" style="1" customWidth="1"/>
    <col min="1472" max="1472" width="36" style="1" customWidth="1"/>
    <col min="1473" max="1473" width="9.7109375" style="1" customWidth="1"/>
    <col min="1474" max="1474" width="11.85546875" style="1" customWidth="1"/>
    <col min="1475" max="1475" width="9" style="1" customWidth="1"/>
    <col min="1476" max="1476" width="9.7109375" style="1" customWidth="1"/>
    <col min="1477" max="1477" width="9.28515625" style="1" customWidth="1"/>
    <col min="1478" max="1478" width="8.7109375" style="1" customWidth="1"/>
    <col min="1479" max="1479" width="6.85546875" style="1" customWidth="1"/>
    <col min="1480" max="1724" width="9.140625" style="1" customWidth="1"/>
    <col min="1725" max="1725" width="3.7109375" style="1"/>
    <col min="1726" max="1726" width="4.5703125" style="1" customWidth="1"/>
    <col min="1727" max="1727" width="5.85546875" style="1" customWidth="1"/>
    <col min="1728" max="1728" width="36" style="1" customWidth="1"/>
    <col min="1729" max="1729" width="9.7109375" style="1" customWidth="1"/>
    <col min="1730" max="1730" width="11.85546875" style="1" customWidth="1"/>
    <col min="1731" max="1731" width="9" style="1" customWidth="1"/>
    <col min="1732" max="1732" width="9.7109375" style="1" customWidth="1"/>
    <col min="1733" max="1733" width="9.28515625" style="1" customWidth="1"/>
    <col min="1734" max="1734" width="8.7109375" style="1" customWidth="1"/>
    <col min="1735" max="1735" width="6.85546875" style="1" customWidth="1"/>
    <col min="1736" max="1980" width="9.140625" style="1" customWidth="1"/>
    <col min="1981" max="1981" width="3.7109375" style="1"/>
    <col min="1982" max="1982" width="4.5703125" style="1" customWidth="1"/>
    <col min="1983" max="1983" width="5.85546875" style="1" customWidth="1"/>
    <col min="1984" max="1984" width="36" style="1" customWidth="1"/>
    <col min="1985" max="1985" width="9.7109375" style="1" customWidth="1"/>
    <col min="1986" max="1986" width="11.85546875" style="1" customWidth="1"/>
    <col min="1987" max="1987" width="9" style="1" customWidth="1"/>
    <col min="1988" max="1988" width="9.7109375" style="1" customWidth="1"/>
    <col min="1989" max="1989" width="9.28515625" style="1" customWidth="1"/>
    <col min="1990" max="1990" width="8.7109375" style="1" customWidth="1"/>
    <col min="1991" max="1991" width="6.85546875" style="1" customWidth="1"/>
    <col min="1992" max="2236" width="9.140625" style="1" customWidth="1"/>
    <col min="2237" max="2237" width="3.7109375" style="1"/>
    <col min="2238" max="2238" width="4.5703125" style="1" customWidth="1"/>
    <col min="2239" max="2239" width="5.85546875" style="1" customWidth="1"/>
    <col min="2240" max="2240" width="36" style="1" customWidth="1"/>
    <col min="2241" max="2241" width="9.7109375" style="1" customWidth="1"/>
    <col min="2242" max="2242" width="11.85546875" style="1" customWidth="1"/>
    <col min="2243" max="2243" width="9" style="1" customWidth="1"/>
    <col min="2244" max="2244" width="9.7109375" style="1" customWidth="1"/>
    <col min="2245" max="2245" width="9.28515625" style="1" customWidth="1"/>
    <col min="2246" max="2246" width="8.7109375" style="1" customWidth="1"/>
    <col min="2247" max="2247" width="6.85546875" style="1" customWidth="1"/>
    <col min="2248" max="2492" width="9.140625" style="1" customWidth="1"/>
    <col min="2493" max="2493" width="3.7109375" style="1"/>
    <col min="2494" max="2494" width="4.5703125" style="1" customWidth="1"/>
    <col min="2495" max="2495" width="5.85546875" style="1" customWidth="1"/>
    <col min="2496" max="2496" width="36" style="1" customWidth="1"/>
    <col min="2497" max="2497" width="9.7109375" style="1" customWidth="1"/>
    <col min="2498" max="2498" width="11.85546875" style="1" customWidth="1"/>
    <col min="2499" max="2499" width="9" style="1" customWidth="1"/>
    <col min="2500" max="2500" width="9.7109375" style="1" customWidth="1"/>
    <col min="2501" max="2501" width="9.28515625" style="1" customWidth="1"/>
    <col min="2502" max="2502" width="8.7109375" style="1" customWidth="1"/>
    <col min="2503" max="2503" width="6.85546875" style="1" customWidth="1"/>
    <col min="2504" max="2748" width="9.140625" style="1" customWidth="1"/>
    <col min="2749" max="2749" width="3.7109375" style="1"/>
    <col min="2750" max="2750" width="4.5703125" style="1" customWidth="1"/>
    <col min="2751" max="2751" width="5.85546875" style="1" customWidth="1"/>
    <col min="2752" max="2752" width="36" style="1" customWidth="1"/>
    <col min="2753" max="2753" width="9.7109375" style="1" customWidth="1"/>
    <col min="2754" max="2754" width="11.85546875" style="1" customWidth="1"/>
    <col min="2755" max="2755" width="9" style="1" customWidth="1"/>
    <col min="2756" max="2756" width="9.7109375" style="1" customWidth="1"/>
    <col min="2757" max="2757" width="9.28515625" style="1" customWidth="1"/>
    <col min="2758" max="2758" width="8.7109375" style="1" customWidth="1"/>
    <col min="2759" max="2759" width="6.85546875" style="1" customWidth="1"/>
    <col min="2760" max="3004" width="9.140625" style="1" customWidth="1"/>
    <col min="3005" max="3005" width="3.7109375" style="1"/>
    <col min="3006" max="3006" width="4.5703125" style="1" customWidth="1"/>
    <col min="3007" max="3007" width="5.85546875" style="1" customWidth="1"/>
    <col min="3008" max="3008" width="36" style="1" customWidth="1"/>
    <col min="3009" max="3009" width="9.7109375" style="1" customWidth="1"/>
    <col min="3010" max="3010" width="11.85546875" style="1" customWidth="1"/>
    <col min="3011" max="3011" width="9" style="1" customWidth="1"/>
    <col min="3012" max="3012" width="9.7109375" style="1" customWidth="1"/>
    <col min="3013" max="3013" width="9.28515625" style="1" customWidth="1"/>
    <col min="3014" max="3014" width="8.7109375" style="1" customWidth="1"/>
    <col min="3015" max="3015" width="6.85546875" style="1" customWidth="1"/>
    <col min="3016" max="3260" width="9.140625" style="1" customWidth="1"/>
    <col min="3261" max="3261" width="3.7109375" style="1"/>
    <col min="3262" max="3262" width="4.5703125" style="1" customWidth="1"/>
    <col min="3263" max="3263" width="5.85546875" style="1" customWidth="1"/>
    <col min="3264" max="3264" width="36" style="1" customWidth="1"/>
    <col min="3265" max="3265" width="9.7109375" style="1" customWidth="1"/>
    <col min="3266" max="3266" width="11.85546875" style="1" customWidth="1"/>
    <col min="3267" max="3267" width="9" style="1" customWidth="1"/>
    <col min="3268" max="3268" width="9.7109375" style="1" customWidth="1"/>
    <col min="3269" max="3269" width="9.28515625" style="1" customWidth="1"/>
    <col min="3270" max="3270" width="8.7109375" style="1" customWidth="1"/>
    <col min="3271" max="3271" width="6.85546875" style="1" customWidth="1"/>
    <col min="3272" max="3516" width="9.140625" style="1" customWidth="1"/>
    <col min="3517" max="3517" width="3.7109375" style="1"/>
    <col min="3518" max="3518" width="4.5703125" style="1" customWidth="1"/>
    <col min="3519" max="3519" width="5.85546875" style="1" customWidth="1"/>
    <col min="3520" max="3520" width="36" style="1" customWidth="1"/>
    <col min="3521" max="3521" width="9.7109375" style="1" customWidth="1"/>
    <col min="3522" max="3522" width="11.85546875" style="1" customWidth="1"/>
    <col min="3523" max="3523" width="9" style="1" customWidth="1"/>
    <col min="3524" max="3524" width="9.7109375" style="1" customWidth="1"/>
    <col min="3525" max="3525" width="9.28515625" style="1" customWidth="1"/>
    <col min="3526" max="3526" width="8.7109375" style="1" customWidth="1"/>
    <col min="3527" max="3527" width="6.85546875" style="1" customWidth="1"/>
    <col min="3528" max="3772" width="9.140625" style="1" customWidth="1"/>
    <col min="3773" max="3773" width="3.7109375" style="1"/>
    <col min="3774" max="3774" width="4.5703125" style="1" customWidth="1"/>
    <col min="3775" max="3775" width="5.85546875" style="1" customWidth="1"/>
    <col min="3776" max="3776" width="36" style="1" customWidth="1"/>
    <col min="3777" max="3777" width="9.7109375" style="1" customWidth="1"/>
    <col min="3778" max="3778" width="11.85546875" style="1" customWidth="1"/>
    <col min="3779" max="3779" width="9" style="1" customWidth="1"/>
    <col min="3780" max="3780" width="9.7109375" style="1" customWidth="1"/>
    <col min="3781" max="3781" width="9.28515625" style="1" customWidth="1"/>
    <col min="3782" max="3782" width="8.7109375" style="1" customWidth="1"/>
    <col min="3783" max="3783" width="6.85546875" style="1" customWidth="1"/>
    <col min="3784" max="4028" width="9.140625" style="1" customWidth="1"/>
    <col min="4029" max="4029" width="3.7109375" style="1"/>
    <col min="4030" max="4030" width="4.5703125" style="1" customWidth="1"/>
    <col min="4031" max="4031" width="5.85546875" style="1" customWidth="1"/>
    <col min="4032" max="4032" width="36" style="1" customWidth="1"/>
    <col min="4033" max="4033" width="9.7109375" style="1" customWidth="1"/>
    <col min="4034" max="4034" width="11.85546875" style="1" customWidth="1"/>
    <col min="4035" max="4035" width="9" style="1" customWidth="1"/>
    <col min="4036" max="4036" width="9.7109375" style="1" customWidth="1"/>
    <col min="4037" max="4037" width="9.28515625" style="1" customWidth="1"/>
    <col min="4038" max="4038" width="8.7109375" style="1" customWidth="1"/>
    <col min="4039" max="4039" width="6.85546875" style="1" customWidth="1"/>
    <col min="4040" max="4284" width="9.140625" style="1" customWidth="1"/>
    <col min="4285" max="4285" width="3.7109375" style="1"/>
    <col min="4286" max="4286" width="4.5703125" style="1" customWidth="1"/>
    <col min="4287" max="4287" width="5.85546875" style="1" customWidth="1"/>
    <col min="4288" max="4288" width="36" style="1" customWidth="1"/>
    <col min="4289" max="4289" width="9.7109375" style="1" customWidth="1"/>
    <col min="4290" max="4290" width="11.85546875" style="1" customWidth="1"/>
    <col min="4291" max="4291" width="9" style="1" customWidth="1"/>
    <col min="4292" max="4292" width="9.7109375" style="1" customWidth="1"/>
    <col min="4293" max="4293" width="9.28515625" style="1" customWidth="1"/>
    <col min="4294" max="4294" width="8.7109375" style="1" customWidth="1"/>
    <col min="4295" max="4295" width="6.85546875" style="1" customWidth="1"/>
    <col min="4296" max="4540" width="9.140625" style="1" customWidth="1"/>
    <col min="4541" max="4541" width="3.7109375" style="1"/>
    <col min="4542" max="4542" width="4.5703125" style="1" customWidth="1"/>
    <col min="4543" max="4543" width="5.85546875" style="1" customWidth="1"/>
    <col min="4544" max="4544" width="36" style="1" customWidth="1"/>
    <col min="4545" max="4545" width="9.7109375" style="1" customWidth="1"/>
    <col min="4546" max="4546" width="11.85546875" style="1" customWidth="1"/>
    <col min="4547" max="4547" width="9" style="1" customWidth="1"/>
    <col min="4548" max="4548" width="9.7109375" style="1" customWidth="1"/>
    <col min="4549" max="4549" width="9.28515625" style="1" customWidth="1"/>
    <col min="4550" max="4550" width="8.7109375" style="1" customWidth="1"/>
    <col min="4551" max="4551" width="6.85546875" style="1" customWidth="1"/>
    <col min="4552" max="4796" width="9.140625" style="1" customWidth="1"/>
    <col min="4797" max="4797" width="3.7109375" style="1"/>
    <col min="4798" max="4798" width="4.5703125" style="1" customWidth="1"/>
    <col min="4799" max="4799" width="5.85546875" style="1" customWidth="1"/>
    <col min="4800" max="4800" width="36" style="1" customWidth="1"/>
    <col min="4801" max="4801" width="9.7109375" style="1" customWidth="1"/>
    <col min="4802" max="4802" width="11.85546875" style="1" customWidth="1"/>
    <col min="4803" max="4803" width="9" style="1" customWidth="1"/>
    <col min="4804" max="4804" width="9.7109375" style="1" customWidth="1"/>
    <col min="4805" max="4805" width="9.28515625" style="1" customWidth="1"/>
    <col min="4806" max="4806" width="8.7109375" style="1" customWidth="1"/>
    <col min="4807" max="4807" width="6.85546875" style="1" customWidth="1"/>
    <col min="4808" max="5052" width="9.140625" style="1" customWidth="1"/>
    <col min="5053" max="5053" width="3.7109375" style="1"/>
    <col min="5054" max="5054" width="4.5703125" style="1" customWidth="1"/>
    <col min="5055" max="5055" width="5.85546875" style="1" customWidth="1"/>
    <col min="5056" max="5056" width="36" style="1" customWidth="1"/>
    <col min="5057" max="5057" width="9.7109375" style="1" customWidth="1"/>
    <col min="5058" max="5058" width="11.85546875" style="1" customWidth="1"/>
    <col min="5059" max="5059" width="9" style="1" customWidth="1"/>
    <col min="5060" max="5060" width="9.7109375" style="1" customWidth="1"/>
    <col min="5061" max="5061" width="9.28515625" style="1" customWidth="1"/>
    <col min="5062" max="5062" width="8.7109375" style="1" customWidth="1"/>
    <col min="5063" max="5063" width="6.85546875" style="1" customWidth="1"/>
    <col min="5064" max="5308" width="9.140625" style="1" customWidth="1"/>
    <col min="5309" max="5309" width="3.7109375" style="1"/>
    <col min="5310" max="5310" width="4.5703125" style="1" customWidth="1"/>
    <col min="5311" max="5311" width="5.85546875" style="1" customWidth="1"/>
    <col min="5312" max="5312" width="36" style="1" customWidth="1"/>
    <col min="5313" max="5313" width="9.7109375" style="1" customWidth="1"/>
    <col min="5314" max="5314" width="11.85546875" style="1" customWidth="1"/>
    <col min="5315" max="5315" width="9" style="1" customWidth="1"/>
    <col min="5316" max="5316" width="9.7109375" style="1" customWidth="1"/>
    <col min="5317" max="5317" width="9.28515625" style="1" customWidth="1"/>
    <col min="5318" max="5318" width="8.7109375" style="1" customWidth="1"/>
    <col min="5319" max="5319" width="6.85546875" style="1" customWidth="1"/>
    <col min="5320" max="5564" width="9.140625" style="1" customWidth="1"/>
    <col min="5565" max="5565" width="3.7109375" style="1"/>
    <col min="5566" max="5566" width="4.5703125" style="1" customWidth="1"/>
    <col min="5567" max="5567" width="5.85546875" style="1" customWidth="1"/>
    <col min="5568" max="5568" width="36" style="1" customWidth="1"/>
    <col min="5569" max="5569" width="9.7109375" style="1" customWidth="1"/>
    <col min="5570" max="5570" width="11.85546875" style="1" customWidth="1"/>
    <col min="5571" max="5571" width="9" style="1" customWidth="1"/>
    <col min="5572" max="5572" width="9.7109375" style="1" customWidth="1"/>
    <col min="5573" max="5573" width="9.28515625" style="1" customWidth="1"/>
    <col min="5574" max="5574" width="8.7109375" style="1" customWidth="1"/>
    <col min="5575" max="5575" width="6.85546875" style="1" customWidth="1"/>
    <col min="5576" max="5820" width="9.140625" style="1" customWidth="1"/>
    <col min="5821" max="5821" width="3.7109375" style="1"/>
    <col min="5822" max="5822" width="4.5703125" style="1" customWidth="1"/>
    <col min="5823" max="5823" width="5.85546875" style="1" customWidth="1"/>
    <col min="5824" max="5824" width="36" style="1" customWidth="1"/>
    <col min="5825" max="5825" width="9.7109375" style="1" customWidth="1"/>
    <col min="5826" max="5826" width="11.85546875" style="1" customWidth="1"/>
    <col min="5827" max="5827" width="9" style="1" customWidth="1"/>
    <col min="5828" max="5828" width="9.7109375" style="1" customWidth="1"/>
    <col min="5829" max="5829" width="9.28515625" style="1" customWidth="1"/>
    <col min="5830" max="5830" width="8.7109375" style="1" customWidth="1"/>
    <col min="5831" max="5831" width="6.85546875" style="1" customWidth="1"/>
    <col min="5832" max="6076" width="9.140625" style="1" customWidth="1"/>
    <col min="6077" max="6077" width="3.7109375" style="1"/>
    <col min="6078" max="6078" width="4.5703125" style="1" customWidth="1"/>
    <col min="6079" max="6079" width="5.85546875" style="1" customWidth="1"/>
    <col min="6080" max="6080" width="36" style="1" customWidth="1"/>
    <col min="6081" max="6081" width="9.7109375" style="1" customWidth="1"/>
    <col min="6082" max="6082" width="11.85546875" style="1" customWidth="1"/>
    <col min="6083" max="6083" width="9" style="1" customWidth="1"/>
    <col min="6084" max="6084" width="9.7109375" style="1" customWidth="1"/>
    <col min="6085" max="6085" width="9.28515625" style="1" customWidth="1"/>
    <col min="6086" max="6086" width="8.7109375" style="1" customWidth="1"/>
    <col min="6087" max="6087" width="6.85546875" style="1" customWidth="1"/>
    <col min="6088" max="6332" width="9.140625" style="1" customWidth="1"/>
    <col min="6333" max="6333" width="3.7109375" style="1"/>
    <col min="6334" max="6334" width="4.5703125" style="1" customWidth="1"/>
    <col min="6335" max="6335" width="5.85546875" style="1" customWidth="1"/>
    <col min="6336" max="6336" width="36" style="1" customWidth="1"/>
    <col min="6337" max="6337" width="9.7109375" style="1" customWidth="1"/>
    <col min="6338" max="6338" width="11.85546875" style="1" customWidth="1"/>
    <col min="6339" max="6339" width="9" style="1" customWidth="1"/>
    <col min="6340" max="6340" width="9.7109375" style="1" customWidth="1"/>
    <col min="6341" max="6341" width="9.28515625" style="1" customWidth="1"/>
    <col min="6342" max="6342" width="8.7109375" style="1" customWidth="1"/>
    <col min="6343" max="6343" width="6.85546875" style="1" customWidth="1"/>
    <col min="6344" max="6588" width="9.140625" style="1" customWidth="1"/>
    <col min="6589" max="6589" width="3.7109375" style="1"/>
    <col min="6590" max="6590" width="4.5703125" style="1" customWidth="1"/>
    <col min="6591" max="6591" width="5.85546875" style="1" customWidth="1"/>
    <col min="6592" max="6592" width="36" style="1" customWidth="1"/>
    <col min="6593" max="6593" width="9.7109375" style="1" customWidth="1"/>
    <col min="6594" max="6594" width="11.85546875" style="1" customWidth="1"/>
    <col min="6595" max="6595" width="9" style="1" customWidth="1"/>
    <col min="6596" max="6596" width="9.7109375" style="1" customWidth="1"/>
    <col min="6597" max="6597" width="9.28515625" style="1" customWidth="1"/>
    <col min="6598" max="6598" width="8.7109375" style="1" customWidth="1"/>
    <col min="6599" max="6599" width="6.85546875" style="1" customWidth="1"/>
    <col min="6600" max="6844" width="9.140625" style="1" customWidth="1"/>
    <col min="6845" max="6845" width="3.7109375" style="1"/>
    <col min="6846" max="6846" width="4.5703125" style="1" customWidth="1"/>
    <col min="6847" max="6847" width="5.85546875" style="1" customWidth="1"/>
    <col min="6848" max="6848" width="36" style="1" customWidth="1"/>
    <col min="6849" max="6849" width="9.7109375" style="1" customWidth="1"/>
    <col min="6850" max="6850" width="11.85546875" style="1" customWidth="1"/>
    <col min="6851" max="6851" width="9" style="1" customWidth="1"/>
    <col min="6852" max="6852" width="9.7109375" style="1" customWidth="1"/>
    <col min="6853" max="6853" width="9.28515625" style="1" customWidth="1"/>
    <col min="6854" max="6854" width="8.7109375" style="1" customWidth="1"/>
    <col min="6855" max="6855" width="6.85546875" style="1" customWidth="1"/>
    <col min="6856" max="7100" width="9.140625" style="1" customWidth="1"/>
    <col min="7101" max="7101" width="3.7109375" style="1"/>
    <col min="7102" max="7102" width="4.5703125" style="1" customWidth="1"/>
    <col min="7103" max="7103" width="5.85546875" style="1" customWidth="1"/>
    <col min="7104" max="7104" width="36" style="1" customWidth="1"/>
    <col min="7105" max="7105" width="9.7109375" style="1" customWidth="1"/>
    <col min="7106" max="7106" width="11.85546875" style="1" customWidth="1"/>
    <col min="7107" max="7107" width="9" style="1" customWidth="1"/>
    <col min="7108" max="7108" width="9.7109375" style="1" customWidth="1"/>
    <col min="7109" max="7109" width="9.28515625" style="1" customWidth="1"/>
    <col min="7110" max="7110" width="8.7109375" style="1" customWidth="1"/>
    <col min="7111" max="7111" width="6.85546875" style="1" customWidth="1"/>
    <col min="7112" max="7356" width="9.140625" style="1" customWidth="1"/>
    <col min="7357" max="7357" width="3.7109375" style="1"/>
    <col min="7358" max="7358" width="4.5703125" style="1" customWidth="1"/>
    <col min="7359" max="7359" width="5.85546875" style="1" customWidth="1"/>
    <col min="7360" max="7360" width="36" style="1" customWidth="1"/>
    <col min="7361" max="7361" width="9.7109375" style="1" customWidth="1"/>
    <col min="7362" max="7362" width="11.85546875" style="1" customWidth="1"/>
    <col min="7363" max="7363" width="9" style="1" customWidth="1"/>
    <col min="7364" max="7364" width="9.7109375" style="1" customWidth="1"/>
    <col min="7365" max="7365" width="9.28515625" style="1" customWidth="1"/>
    <col min="7366" max="7366" width="8.7109375" style="1" customWidth="1"/>
    <col min="7367" max="7367" width="6.85546875" style="1" customWidth="1"/>
    <col min="7368" max="7612" width="9.140625" style="1" customWidth="1"/>
    <col min="7613" max="7613" width="3.7109375" style="1"/>
    <col min="7614" max="7614" width="4.5703125" style="1" customWidth="1"/>
    <col min="7615" max="7615" width="5.85546875" style="1" customWidth="1"/>
    <col min="7616" max="7616" width="36" style="1" customWidth="1"/>
    <col min="7617" max="7617" width="9.7109375" style="1" customWidth="1"/>
    <col min="7618" max="7618" width="11.85546875" style="1" customWidth="1"/>
    <col min="7619" max="7619" width="9" style="1" customWidth="1"/>
    <col min="7620" max="7620" width="9.7109375" style="1" customWidth="1"/>
    <col min="7621" max="7621" width="9.28515625" style="1" customWidth="1"/>
    <col min="7622" max="7622" width="8.7109375" style="1" customWidth="1"/>
    <col min="7623" max="7623" width="6.85546875" style="1" customWidth="1"/>
    <col min="7624" max="7868" width="9.140625" style="1" customWidth="1"/>
    <col min="7869" max="7869" width="3.7109375" style="1"/>
    <col min="7870" max="7870" width="4.5703125" style="1" customWidth="1"/>
    <col min="7871" max="7871" width="5.85546875" style="1" customWidth="1"/>
    <col min="7872" max="7872" width="36" style="1" customWidth="1"/>
    <col min="7873" max="7873" width="9.7109375" style="1" customWidth="1"/>
    <col min="7874" max="7874" width="11.85546875" style="1" customWidth="1"/>
    <col min="7875" max="7875" width="9" style="1" customWidth="1"/>
    <col min="7876" max="7876" width="9.7109375" style="1" customWidth="1"/>
    <col min="7877" max="7877" width="9.28515625" style="1" customWidth="1"/>
    <col min="7878" max="7878" width="8.7109375" style="1" customWidth="1"/>
    <col min="7879" max="7879" width="6.85546875" style="1" customWidth="1"/>
    <col min="7880" max="8124" width="9.140625" style="1" customWidth="1"/>
    <col min="8125" max="8125" width="3.7109375" style="1"/>
    <col min="8126" max="8126" width="4.5703125" style="1" customWidth="1"/>
    <col min="8127" max="8127" width="5.85546875" style="1" customWidth="1"/>
    <col min="8128" max="8128" width="36" style="1" customWidth="1"/>
    <col min="8129" max="8129" width="9.7109375" style="1" customWidth="1"/>
    <col min="8130" max="8130" width="11.85546875" style="1" customWidth="1"/>
    <col min="8131" max="8131" width="9" style="1" customWidth="1"/>
    <col min="8132" max="8132" width="9.7109375" style="1" customWidth="1"/>
    <col min="8133" max="8133" width="9.28515625" style="1" customWidth="1"/>
    <col min="8134" max="8134" width="8.7109375" style="1" customWidth="1"/>
    <col min="8135" max="8135" width="6.85546875" style="1" customWidth="1"/>
    <col min="8136" max="8380" width="9.140625" style="1" customWidth="1"/>
    <col min="8381" max="8381" width="3.7109375" style="1"/>
    <col min="8382" max="8382" width="4.5703125" style="1" customWidth="1"/>
    <col min="8383" max="8383" width="5.85546875" style="1" customWidth="1"/>
    <col min="8384" max="8384" width="36" style="1" customWidth="1"/>
    <col min="8385" max="8385" width="9.7109375" style="1" customWidth="1"/>
    <col min="8386" max="8386" width="11.85546875" style="1" customWidth="1"/>
    <col min="8387" max="8387" width="9" style="1" customWidth="1"/>
    <col min="8388" max="8388" width="9.7109375" style="1" customWidth="1"/>
    <col min="8389" max="8389" width="9.28515625" style="1" customWidth="1"/>
    <col min="8390" max="8390" width="8.7109375" style="1" customWidth="1"/>
    <col min="8391" max="8391" width="6.85546875" style="1" customWidth="1"/>
    <col min="8392" max="8636" width="9.140625" style="1" customWidth="1"/>
    <col min="8637" max="8637" width="3.7109375" style="1"/>
    <col min="8638" max="8638" width="4.5703125" style="1" customWidth="1"/>
    <col min="8639" max="8639" width="5.85546875" style="1" customWidth="1"/>
    <col min="8640" max="8640" width="36" style="1" customWidth="1"/>
    <col min="8641" max="8641" width="9.7109375" style="1" customWidth="1"/>
    <col min="8642" max="8642" width="11.85546875" style="1" customWidth="1"/>
    <col min="8643" max="8643" width="9" style="1" customWidth="1"/>
    <col min="8644" max="8644" width="9.7109375" style="1" customWidth="1"/>
    <col min="8645" max="8645" width="9.28515625" style="1" customWidth="1"/>
    <col min="8646" max="8646" width="8.7109375" style="1" customWidth="1"/>
    <col min="8647" max="8647" width="6.85546875" style="1" customWidth="1"/>
    <col min="8648" max="8892" width="9.140625" style="1" customWidth="1"/>
    <col min="8893" max="8893" width="3.7109375" style="1"/>
    <col min="8894" max="8894" width="4.5703125" style="1" customWidth="1"/>
    <col min="8895" max="8895" width="5.85546875" style="1" customWidth="1"/>
    <col min="8896" max="8896" width="36" style="1" customWidth="1"/>
    <col min="8897" max="8897" width="9.7109375" style="1" customWidth="1"/>
    <col min="8898" max="8898" width="11.85546875" style="1" customWidth="1"/>
    <col min="8899" max="8899" width="9" style="1" customWidth="1"/>
    <col min="8900" max="8900" width="9.7109375" style="1" customWidth="1"/>
    <col min="8901" max="8901" width="9.28515625" style="1" customWidth="1"/>
    <col min="8902" max="8902" width="8.7109375" style="1" customWidth="1"/>
    <col min="8903" max="8903" width="6.85546875" style="1" customWidth="1"/>
    <col min="8904" max="9148" width="9.140625" style="1" customWidth="1"/>
    <col min="9149" max="9149" width="3.7109375" style="1"/>
    <col min="9150" max="9150" width="4.5703125" style="1" customWidth="1"/>
    <col min="9151" max="9151" width="5.85546875" style="1" customWidth="1"/>
    <col min="9152" max="9152" width="36" style="1" customWidth="1"/>
    <col min="9153" max="9153" width="9.7109375" style="1" customWidth="1"/>
    <col min="9154" max="9154" width="11.85546875" style="1" customWidth="1"/>
    <col min="9155" max="9155" width="9" style="1" customWidth="1"/>
    <col min="9156" max="9156" width="9.7109375" style="1" customWidth="1"/>
    <col min="9157" max="9157" width="9.28515625" style="1" customWidth="1"/>
    <col min="9158" max="9158" width="8.7109375" style="1" customWidth="1"/>
    <col min="9159" max="9159" width="6.85546875" style="1" customWidth="1"/>
    <col min="9160" max="9404" width="9.140625" style="1" customWidth="1"/>
    <col min="9405" max="9405" width="3.7109375" style="1"/>
    <col min="9406" max="9406" width="4.5703125" style="1" customWidth="1"/>
    <col min="9407" max="9407" width="5.85546875" style="1" customWidth="1"/>
    <col min="9408" max="9408" width="36" style="1" customWidth="1"/>
    <col min="9409" max="9409" width="9.7109375" style="1" customWidth="1"/>
    <col min="9410" max="9410" width="11.85546875" style="1" customWidth="1"/>
    <col min="9411" max="9411" width="9" style="1" customWidth="1"/>
    <col min="9412" max="9412" width="9.7109375" style="1" customWidth="1"/>
    <col min="9413" max="9413" width="9.28515625" style="1" customWidth="1"/>
    <col min="9414" max="9414" width="8.7109375" style="1" customWidth="1"/>
    <col min="9415" max="9415" width="6.85546875" style="1" customWidth="1"/>
    <col min="9416" max="9660" width="9.140625" style="1" customWidth="1"/>
    <col min="9661" max="9661" width="3.7109375" style="1"/>
    <col min="9662" max="9662" width="4.5703125" style="1" customWidth="1"/>
    <col min="9663" max="9663" width="5.85546875" style="1" customWidth="1"/>
    <col min="9664" max="9664" width="36" style="1" customWidth="1"/>
    <col min="9665" max="9665" width="9.7109375" style="1" customWidth="1"/>
    <col min="9666" max="9666" width="11.85546875" style="1" customWidth="1"/>
    <col min="9667" max="9667" width="9" style="1" customWidth="1"/>
    <col min="9668" max="9668" width="9.7109375" style="1" customWidth="1"/>
    <col min="9669" max="9669" width="9.28515625" style="1" customWidth="1"/>
    <col min="9670" max="9670" width="8.7109375" style="1" customWidth="1"/>
    <col min="9671" max="9671" width="6.85546875" style="1" customWidth="1"/>
    <col min="9672" max="9916" width="9.140625" style="1" customWidth="1"/>
    <col min="9917" max="9917" width="3.7109375" style="1"/>
    <col min="9918" max="9918" width="4.5703125" style="1" customWidth="1"/>
    <col min="9919" max="9919" width="5.85546875" style="1" customWidth="1"/>
    <col min="9920" max="9920" width="36" style="1" customWidth="1"/>
    <col min="9921" max="9921" width="9.7109375" style="1" customWidth="1"/>
    <col min="9922" max="9922" width="11.85546875" style="1" customWidth="1"/>
    <col min="9923" max="9923" width="9" style="1" customWidth="1"/>
    <col min="9924" max="9924" width="9.7109375" style="1" customWidth="1"/>
    <col min="9925" max="9925" width="9.28515625" style="1" customWidth="1"/>
    <col min="9926" max="9926" width="8.7109375" style="1" customWidth="1"/>
    <col min="9927" max="9927" width="6.85546875" style="1" customWidth="1"/>
    <col min="9928" max="10172" width="9.140625" style="1" customWidth="1"/>
    <col min="10173" max="10173" width="3.7109375" style="1"/>
    <col min="10174" max="10174" width="4.5703125" style="1" customWidth="1"/>
    <col min="10175" max="10175" width="5.85546875" style="1" customWidth="1"/>
    <col min="10176" max="10176" width="36" style="1" customWidth="1"/>
    <col min="10177" max="10177" width="9.7109375" style="1" customWidth="1"/>
    <col min="10178" max="10178" width="11.85546875" style="1" customWidth="1"/>
    <col min="10179" max="10179" width="9" style="1" customWidth="1"/>
    <col min="10180" max="10180" width="9.7109375" style="1" customWidth="1"/>
    <col min="10181" max="10181" width="9.28515625" style="1" customWidth="1"/>
    <col min="10182" max="10182" width="8.7109375" style="1" customWidth="1"/>
    <col min="10183" max="10183" width="6.85546875" style="1" customWidth="1"/>
    <col min="10184" max="10428" width="9.140625" style="1" customWidth="1"/>
    <col min="10429" max="10429" width="3.7109375" style="1"/>
    <col min="10430" max="10430" width="4.5703125" style="1" customWidth="1"/>
    <col min="10431" max="10431" width="5.85546875" style="1" customWidth="1"/>
    <col min="10432" max="10432" width="36" style="1" customWidth="1"/>
    <col min="10433" max="10433" width="9.7109375" style="1" customWidth="1"/>
    <col min="10434" max="10434" width="11.85546875" style="1" customWidth="1"/>
    <col min="10435" max="10435" width="9" style="1" customWidth="1"/>
    <col min="10436" max="10436" width="9.7109375" style="1" customWidth="1"/>
    <col min="10437" max="10437" width="9.28515625" style="1" customWidth="1"/>
    <col min="10438" max="10438" width="8.7109375" style="1" customWidth="1"/>
    <col min="10439" max="10439" width="6.85546875" style="1" customWidth="1"/>
    <col min="10440" max="10684" width="9.140625" style="1" customWidth="1"/>
    <col min="10685" max="10685" width="3.7109375" style="1"/>
    <col min="10686" max="10686" width="4.5703125" style="1" customWidth="1"/>
    <col min="10687" max="10687" width="5.85546875" style="1" customWidth="1"/>
    <col min="10688" max="10688" width="36" style="1" customWidth="1"/>
    <col min="10689" max="10689" width="9.7109375" style="1" customWidth="1"/>
    <col min="10690" max="10690" width="11.85546875" style="1" customWidth="1"/>
    <col min="10691" max="10691" width="9" style="1" customWidth="1"/>
    <col min="10692" max="10692" width="9.7109375" style="1" customWidth="1"/>
    <col min="10693" max="10693" width="9.28515625" style="1" customWidth="1"/>
    <col min="10694" max="10694" width="8.7109375" style="1" customWidth="1"/>
    <col min="10695" max="10695" width="6.85546875" style="1" customWidth="1"/>
    <col min="10696" max="10940" width="9.140625" style="1" customWidth="1"/>
    <col min="10941" max="10941" width="3.7109375" style="1"/>
    <col min="10942" max="10942" width="4.5703125" style="1" customWidth="1"/>
    <col min="10943" max="10943" width="5.85546875" style="1" customWidth="1"/>
    <col min="10944" max="10944" width="36" style="1" customWidth="1"/>
    <col min="10945" max="10945" width="9.7109375" style="1" customWidth="1"/>
    <col min="10946" max="10946" width="11.85546875" style="1" customWidth="1"/>
    <col min="10947" max="10947" width="9" style="1" customWidth="1"/>
    <col min="10948" max="10948" width="9.7109375" style="1" customWidth="1"/>
    <col min="10949" max="10949" width="9.28515625" style="1" customWidth="1"/>
    <col min="10950" max="10950" width="8.7109375" style="1" customWidth="1"/>
    <col min="10951" max="10951" width="6.85546875" style="1" customWidth="1"/>
    <col min="10952" max="11196" width="9.140625" style="1" customWidth="1"/>
    <col min="11197" max="11197" width="3.7109375" style="1"/>
    <col min="11198" max="11198" width="4.5703125" style="1" customWidth="1"/>
    <col min="11199" max="11199" width="5.85546875" style="1" customWidth="1"/>
    <col min="11200" max="11200" width="36" style="1" customWidth="1"/>
    <col min="11201" max="11201" width="9.7109375" style="1" customWidth="1"/>
    <col min="11202" max="11202" width="11.85546875" style="1" customWidth="1"/>
    <col min="11203" max="11203" width="9" style="1" customWidth="1"/>
    <col min="11204" max="11204" width="9.7109375" style="1" customWidth="1"/>
    <col min="11205" max="11205" width="9.28515625" style="1" customWidth="1"/>
    <col min="11206" max="11206" width="8.7109375" style="1" customWidth="1"/>
    <col min="11207" max="11207" width="6.85546875" style="1" customWidth="1"/>
    <col min="11208" max="11452" width="9.140625" style="1" customWidth="1"/>
    <col min="11453" max="11453" width="3.7109375" style="1"/>
    <col min="11454" max="11454" width="4.5703125" style="1" customWidth="1"/>
    <col min="11455" max="11455" width="5.85546875" style="1" customWidth="1"/>
    <col min="11456" max="11456" width="36" style="1" customWidth="1"/>
    <col min="11457" max="11457" width="9.7109375" style="1" customWidth="1"/>
    <col min="11458" max="11458" width="11.85546875" style="1" customWidth="1"/>
    <col min="11459" max="11459" width="9" style="1" customWidth="1"/>
    <col min="11460" max="11460" width="9.7109375" style="1" customWidth="1"/>
    <col min="11461" max="11461" width="9.28515625" style="1" customWidth="1"/>
    <col min="11462" max="11462" width="8.7109375" style="1" customWidth="1"/>
    <col min="11463" max="11463" width="6.85546875" style="1" customWidth="1"/>
    <col min="11464" max="11708" width="9.140625" style="1" customWidth="1"/>
    <col min="11709" max="11709" width="3.7109375" style="1"/>
    <col min="11710" max="11710" width="4.5703125" style="1" customWidth="1"/>
    <col min="11711" max="11711" width="5.85546875" style="1" customWidth="1"/>
    <col min="11712" max="11712" width="36" style="1" customWidth="1"/>
    <col min="11713" max="11713" width="9.7109375" style="1" customWidth="1"/>
    <col min="11714" max="11714" width="11.85546875" style="1" customWidth="1"/>
    <col min="11715" max="11715" width="9" style="1" customWidth="1"/>
    <col min="11716" max="11716" width="9.7109375" style="1" customWidth="1"/>
    <col min="11717" max="11717" width="9.28515625" style="1" customWidth="1"/>
    <col min="11718" max="11718" width="8.7109375" style="1" customWidth="1"/>
    <col min="11719" max="11719" width="6.85546875" style="1" customWidth="1"/>
    <col min="11720" max="11964" width="9.140625" style="1" customWidth="1"/>
    <col min="11965" max="11965" width="3.7109375" style="1"/>
    <col min="11966" max="11966" width="4.5703125" style="1" customWidth="1"/>
    <col min="11967" max="11967" width="5.85546875" style="1" customWidth="1"/>
    <col min="11968" max="11968" width="36" style="1" customWidth="1"/>
    <col min="11969" max="11969" width="9.7109375" style="1" customWidth="1"/>
    <col min="11970" max="11970" width="11.85546875" style="1" customWidth="1"/>
    <col min="11971" max="11971" width="9" style="1" customWidth="1"/>
    <col min="11972" max="11972" width="9.7109375" style="1" customWidth="1"/>
    <col min="11973" max="11973" width="9.28515625" style="1" customWidth="1"/>
    <col min="11974" max="11974" width="8.7109375" style="1" customWidth="1"/>
    <col min="11975" max="11975" width="6.85546875" style="1" customWidth="1"/>
    <col min="11976" max="12220" width="9.140625" style="1" customWidth="1"/>
    <col min="12221" max="12221" width="3.7109375" style="1"/>
    <col min="12222" max="12222" width="4.5703125" style="1" customWidth="1"/>
    <col min="12223" max="12223" width="5.85546875" style="1" customWidth="1"/>
    <col min="12224" max="12224" width="36" style="1" customWidth="1"/>
    <col min="12225" max="12225" width="9.7109375" style="1" customWidth="1"/>
    <col min="12226" max="12226" width="11.85546875" style="1" customWidth="1"/>
    <col min="12227" max="12227" width="9" style="1" customWidth="1"/>
    <col min="12228" max="12228" width="9.7109375" style="1" customWidth="1"/>
    <col min="12229" max="12229" width="9.28515625" style="1" customWidth="1"/>
    <col min="12230" max="12230" width="8.7109375" style="1" customWidth="1"/>
    <col min="12231" max="12231" width="6.85546875" style="1" customWidth="1"/>
    <col min="12232" max="12476" width="9.140625" style="1" customWidth="1"/>
    <col min="12477" max="12477" width="3.7109375" style="1"/>
    <col min="12478" max="12478" width="4.5703125" style="1" customWidth="1"/>
    <col min="12479" max="12479" width="5.85546875" style="1" customWidth="1"/>
    <col min="12480" max="12480" width="36" style="1" customWidth="1"/>
    <col min="12481" max="12481" width="9.7109375" style="1" customWidth="1"/>
    <col min="12482" max="12482" width="11.85546875" style="1" customWidth="1"/>
    <col min="12483" max="12483" width="9" style="1" customWidth="1"/>
    <col min="12484" max="12484" width="9.7109375" style="1" customWidth="1"/>
    <col min="12485" max="12485" width="9.28515625" style="1" customWidth="1"/>
    <col min="12486" max="12486" width="8.7109375" style="1" customWidth="1"/>
    <col min="12487" max="12487" width="6.85546875" style="1" customWidth="1"/>
    <col min="12488" max="12732" width="9.140625" style="1" customWidth="1"/>
    <col min="12733" max="12733" width="3.7109375" style="1"/>
    <col min="12734" max="12734" width="4.5703125" style="1" customWidth="1"/>
    <col min="12735" max="12735" width="5.85546875" style="1" customWidth="1"/>
    <col min="12736" max="12736" width="36" style="1" customWidth="1"/>
    <col min="12737" max="12737" width="9.7109375" style="1" customWidth="1"/>
    <col min="12738" max="12738" width="11.85546875" style="1" customWidth="1"/>
    <col min="12739" max="12739" width="9" style="1" customWidth="1"/>
    <col min="12740" max="12740" width="9.7109375" style="1" customWidth="1"/>
    <col min="12741" max="12741" width="9.28515625" style="1" customWidth="1"/>
    <col min="12742" max="12742" width="8.7109375" style="1" customWidth="1"/>
    <col min="12743" max="12743" width="6.85546875" style="1" customWidth="1"/>
    <col min="12744" max="12988" width="9.140625" style="1" customWidth="1"/>
    <col min="12989" max="12989" width="3.7109375" style="1"/>
    <col min="12990" max="12990" width="4.5703125" style="1" customWidth="1"/>
    <col min="12991" max="12991" width="5.85546875" style="1" customWidth="1"/>
    <col min="12992" max="12992" width="36" style="1" customWidth="1"/>
    <col min="12993" max="12993" width="9.7109375" style="1" customWidth="1"/>
    <col min="12994" max="12994" width="11.85546875" style="1" customWidth="1"/>
    <col min="12995" max="12995" width="9" style="1" customWidth="1"/>
    <col min="12996" max="12996" width="9.7109375" style="1" customWidth="1"/>
    <col min="12997" max="12997" width="9.28515625" style="1" customWidth="1"/>
    <col min="12998" max="12998" width="8.7109375" style="1" customWidth="1"/>
    <col min="12999" max="12999" width="6.85546875" style="1" customWidth="1"/>
    <col min="13000" max="13244" width="9.140625" style="1" customWidth="1"/>
    <col min="13245" max="13245" width="3.7109375" style="1"/>
    <col min="13246" max="13246" width="4.5703125" style="1" customWidth="1"/>
    <col min="13247" max="13247" width="5.85546875" style="1" customWidth="1"/>
    <col min="13248" max="13248" width="36" style="1" customWidth="1"/>
    <col min="13249" max="13249" width="9.7109375" style="1" customWidth="1"/>
    <col min="13250" max="13250" width="11.85546875" style="1" customWidth="1"/>
    <col min="13251" max="13251" width="9" style="1" customWidth="1"/>
    <col min="13252" max="13252" width="9.7109375" style="1" customWidth="1"/>
    <col min="13253" max="13253" width="9.28515625" style="1" customWidth="1"/>
    <col min="13254" max="13254" width="8.7109375" style="1" customWidth="1"/>
    <col min="13255" max="13255" width="6.85546875" style="1" customWidth="1"/>
    <col min="13256" max="13500" width="9.140625" style="1" customWidth="1"/>
    <col min="13501" max="13501" width="3.7109375" style="1"/>
    <col min="13502" max="13502" width="4.5703125" style="1" customWidth="1"/>
    <col min="13503" max="13503" width="5.85546875" style="1" customWidth="1"/>
    <col min="13504" max="13504" width="36" style="1" customWidth="1"/>
    <col min="13505" max="13505" width="9.7109375" style="1" customWidth="1"/>
    <col min="13506" max="13506" width="11.85546875" style="1" customWidth="1"/>
    <col min="13507" max="13507" width="9" style="1" customWidth="1"/>
    <col min="13508" max="13508" width="9.7109375" style="1" customWidth="1"/>
    <col min="13509" max="13509" width="9.28515625" style="1" customWidth="1"/>
    <col min="13510" max="13510" width="8.7109375" style="1" customWidth="1"/>
    <col min="13511" max="13511" width="6.85546875" style="1" customWidth="1"/>
    <col min="13512" max="13756" width="9.140625" style="1" customWidth="1"/>
    <col min="13757" max="13757" width="3.7109375" style="1"/>
    <col min="13758" max="13758" width="4.5703125" style="1" customWidth="1"/>
    <col min="13759" max="13759" width="5.85546875" style="1" customWidth="1"/>
    <col min="13760" max="13760" width="36" style="1" customWidth="1"/>
    <col min="13761" max="13761" width="9.7109375" style="1" customWidth="1"/>
    <col min="13762" max="13762" width="11.85546875" style="1" customWidth="1"/>
    <col min="13763" max="13763" width="9" style="1" customWidth="1"/>
    <col min="13764" max="13764" width="9.7109375" style="1" customWidth="1"/>
    <col min="13765" max="13765" width="9.28515625" style="1" customWidth="1"/>
    <col min="13766" max="13766" width="8.7109375" style="1" customWidth="1"/>
    <col min="13767" max="13767" width="6.85546875" style="1" customWidth="1"/>
    <col min="13768" max="14012" width="9.140625" style="1" customWidth="1"/>
    <col min="14013" max="14013" width="3.7109375" style="1"/>
    <col min="14014" max="14014" width="4.5703125" style="1" customWidth="1"/>
    <col min="14015" max="14015" width="5.85546875" style="1" customWidth="1"/>
    <col min="14016" max="14016" width="36" style="1" customWidth="1"/>
    <col min="14017" max="14017" width="9.7109375" style="1" customWidth="1"/>
    <col min="14018" max="14018" width="11.85546875" style="1" customWidth="1"/>
    <col min="14019" max="14019" width="9" style="1" customWidth="1"/>
    <col min="14020" max="14020" width="9.7109375" style="1" customWidth="1"/>
    <col min="14021" max="14021" width="9.28515625" style="1" customWidth="1"/>
    <col min="14022" max="14022" width="8.7109375" style="1" customWidth="1"/>
    <col min="14023" max="14023" width="6.85546875" style="1" customWidth="1"/>
    <col min="14024" max="14268" width="9.140625" style="1" customWidth="1"/>
    <col min="14269" max="14269" width="3.7109375" style="1"/>
    <col min="14270" max="14270" width="4.5703125" style="1" customWidth="1"/>
    <col min="14271" max="14271" width="5.85546875" style="1" customWidth="1"/>
    <col min="14272" max="14272" width="36" style="1" customWidth="1"/>
    <col min="14273" max="14273" width="9.7109375" style="1" customWidth="1"/>
    <col min="14274" max="14274" width="11.85546875" style="1" customWidth="1"/>
    <col min="14275" max="14275" width="9" style="1" customWidth="1"/>
    <col min="14276" max="14276" width="9.7109375" style="1" customWidth="1"/>
    <col min="14277" max="14277" width="9.28515625" style="1" customWidth="1"/>
    <col min="14278" max="14278" width="8.7109375" style="1" customWidth="1"/>
    <col min="14279" max="14279" width="6.85546875" style="1" customWidth="1"/>
    <col min="14280" max="14524" width="9.140625" style="1" customWidth="1"/>
    <col min="14525" max="14525" width="3.7109375" style="1"/>
    <col min="14526" max="14526" width="4.5703125" style="1" customWidth="1"/>
    <col min="14527" max="14527" width="5.85546875" style="1" customWidth="1"/>
    <col min="14528" max="14528" width="36" style="1" customWidth="1"/>
    <col min="14529" max="14529" width="9.7109375" style="1" customWidth="1"/>
    <col min="14530" max="14530" width="11.85546875" style="1" customWidth="1"/>
    <col min="14531" max="14531" width="9" style="1" customWidth="1"/>
    <col min="14532" max="14532" width="9.7109375" style="1" customWidth="1"/>
    <col min="14533" max="14533" width="9.28515625" style="1" customWidth="1"/>
    <col min="14534" max="14534" width="8.7109375" style="1" customWidth="1"/>
    <col min="14535" max="14535" width="6.85546875" style="1" customWidth="1"/>
    <col min="14536" max="14780" width="9.140625" style="1" customWidth="1"/>
    <col min="14781" max="14781" width="3.7109375" style="1"/>
    <col min="14782" max="14782" width="4.5703125" style="1" customWidth="1"/>
    <col min="14783" max="14783" width="5.85546875" style="1" customWidth="1"/>
    <col min="14784" max="14784" width="36" style="1" customWidth="1"/>
    <col min="14785" max="14785" width="9.7109375" style="1" customWidth="1"/>
    <col min="14786" max="14786" width="11.85546875" style="1" customWidth="1"/>
    <col min="14787" max="14787" width="9" style="1" customWidth="1"/>
    <col min="14788" max="14788" width="9.7109375" style="1" customWidth="1"/>
    <col min="14789" max="14789" width="9.28515625" style="1" customWidth="1"/>
    <col min="14790" max="14790" width="8.7109375" style="1" customWidth="1"/>
    <col min="14791" max="14791" width="6.85546875" style="1" customWidth="1"/>
    <col min="14792" max="15036" width="9.140625" style="1" customWidth="1"/>
    <col min="15037" max="15037" width="3.7109375" style="1"/>
    <col min="15038" max="15038" width="4.5703125" style="1" customWidth="1"/>
    <col min="15039" max="15039" width="5.85546875" style="1" customWidth="1"/>
    <col min="15040" max="15040" width="36" style="1" customWidth="1"/>
    <col min="15041" max="15041" width="9.7109375" style="1" customWidth="1"/>
    <col min="15042" max="15042" width="11.85546875" style="1" customWidth="1"/>
    <col min="15043" max="15043" width="9" style="1" customWidth="1"/>
    <col min="15044" max="15044" width="9.7109375" style="1" customWidth="1"/>
    <col min="15045" max="15045" width="9.28515625" style="1" customWidth="1"/>
    <col min="15046" max="15046" width="8.7109375" style="1" customWidth="1"/>
    <col min="15047" max="15047" width="6.85546875" style="1" customWidth="1"/>
    <col min="15048" max="15292" width="9.140625" style="1" customWidth="1"/>
    <col min="15293" max="15293" width="3.7109375" style="1"/>
    <col min="15294" max="15294" width="4.5703125" style="1" customWidth="1"/>
    <col min="15295" max="15295" width="5.85546875" style="1" customWidth="1"/>
    <col min="15296" max="15296" width="36" style="1" customWidth="1"/>
    <col min="15297" max="15297" width="9.7109375" style="1" customWidth="1"/>
    <col min="15298" max="15298" width="11.85546875" style="1" customWidth="1"/>
    <col min="15299" max="15299" width="9" style="1" customWidth="1"/>
    <col min="15300" max="15300" width="9.7109375" style="1" customWidth="1"/>
    <col min="15301" max="15301" width="9.28515625" style="1" customWidth="1"/>
    <col min="15302" max="15302" width="8.7109375" style="1" customWidth="1"/>
    <col min="15303" max="15303" width="6.85546875" style="1" customWidth="1"/>
    <col min="15304" max="15548" width="9.140625" style="1" customWidth="1"/>
    <col min="15549" max="15549" width="3.7109375" style="1"/>
    <col min="15550" max="15550" width="4.5703125" style="1" customWidth="1"/>
    <col min="15551" max="15551" width="5.85546875" style="1" customWidth="1"/>
    <col min="15552" max="15552" width="36" style="1" customWidth="1"/>
    <col min="15553" max="15553" width="9.7109375" style="1" customWidth="1"/>
    <col min="15554" max="15554" width="11.85546875" style="1" customWidth="1"/>
    <col min="15555" max="15555" width="9" style="1" customWidth="1"/>
    <col min="15556" max="15556" width="9.7109375" style="1" customWidth="1"/>
    <col min="15557" max="15557" width="9.28515625" style="1" customWidth="1"/>
    <col min="15558" max="15558" width="8.7109375" style="1" customWidth="1"/>
    <col min="15559" max="15559" width="6.85546875" style="1" customWidth="1"/>
    <col min="15560" max="15804" width="9.140625" style="1" customWidth="1"/>
    <col min="15805" max="15805" width="3.7109375" style="1"/>
    <col min="15806" max="15806" width="4.5703125" style="1" customWidth="1"/>
    <col min="15807" max="15807" width="5.85546875" style="1" customWidth="1"/>
    <col min="15808" max="15808" width="36" style="1" customWidth="1"/>
    <col min="15809" max="15809" width="9.7109375" style="1" customWidth="1"/>
    <col min="15810" max="15810" width="11.85546875" style="1" customWidth="1"/>
    <col min="15811" max="15811" width="9" style="1" customWidth="1"/>
    <col min="15812" max="15812" width="9.7109375" style="1" customWidth="1"/>
    <col min="15813" max="15813" width="9.28515625" style="1" customWidth="1"/>
    <col min="15814" max="15814" width="8.7109375" style="1" customWidth="1"/>
    <col min="15815" max="15815" width="6.85546875" style="1" customWidth="1"/>
    <col min="15816" max="16060" width="9.140625" style="1" customWidth="1"/>
    <col min="16061" max="16061" width="3.7109375" style="1"/>
    <col min="16062" max="16062" width="4.5703125" style="1" customWidth="1"/>
    <col min="16063" max="16063" width="5.85546875" style="1" customWidth="1"/>
    <col min="16064" max="16064" width="36" style="1" customWidth="1"/>
    <col min="16065" max="16065" width="9.7109375" style="1" customWidth="1"/>
    <col min="16066" max="16066" width="11.85546875" style="1" customWidth="1"/>
    <col min="16067" max="16067" width="9" style="1" customWidth="1"/>
    <col min="16068" max="16068" width="9.7109375" style="1" customWidth="1"/>
    <col min="16069" max="16069" width="9.28515625" style="1" customWidth="1"/>
    <col min="16070" max="16070" width="8.7109375" style="1" customWidth="1"/>
    <col min="16071" max="16071" width="6.85546875" style="1" customWidth="1"/>
    <col min="16072" max="16316" width="9.140625" style="1" customWidth="1"/>
    <col min="16317" max="16384" width="3.7109375" style="1"/>
  </cols>
  <sheetData>
    <row r="1" spans="1:9" x14ac:dyDescent="0.2">
      <c r="C1" s="4"/>
      <c r="G1" s="240"/>
      <c r="H1" s="240"/>
      <c r="I1" s="240"/>
    </row>
    <row r="2" spans="1:9" x14ac:dyDescent="0.2">
      <c r="A2" s="246" t="s">
        <v>17</v>
      </c>
      <c r="B2" s="246"/>
      <c r="C2" s="246"/>
      <c r="D2" s="246"/>
      <c r="E2" s="246"/>
      <c r="F2" s="246"/>
      <c r="G2" s="246"/>
      <c r="H2" s="246"/>
      <c r="I2" s="246"/>
    </row>
    <row r="3" spans="1:9" x14ac:dyDescent="0.2">
      <c r="A3" s="2"/>
      <c r="B3" s="2"/>
      <c r="C3" s="2"/>
      <c r="D3" s="2"/>
      <c r="E3" s="2" t="s">
        <v>61</v>
      </c>
      <c r="F3" s="2"/>
      <c r="G3" s="2"/>
      <c r="H3" s="2"/>
      <c r="I3" s="2"/>
    </row>
    <row r="4" spans="1:9" x14ac:dyDescent="0.2">
      <c r="A4" s="2"/>
      <c r="B4" s="2"/>
      <c r="C4" s="247" t="s">
        <v>18</v>
      </c>
      <c r="D4" s="247"/>
      <c r="E4" s="247"/>
      <c r="F4" s="247"/>
      <c r="G4" s="247"/>
      <c r="H4" s="247"/>
      <c r="I4" s="247"/>
    </row>
    <row r="5" spans="1:9" ht="11.25" customHeight="1" x14ac:dyDescent="0.2">
      <c r="A5" s="82"/>
      <c r="B5" s="82"/>
      <c r="C5" s="249" t="s">
        <v>53</v>
      </c>
      <c r="D5" s="249"/>
      <c r="E5" s="249"/>
      <c r="F5" s="249"/>
      <c r="G5" s="249"/>
      <c r="H5" s="249"/>
      <c r="I5" s="249"/>
    </row>
    <row r="6" spans="1:9" x14ac:dyDescent="0.2">
      <c r="A6" s="244" t="s">
        <v>19</v>
      </c>
      <c r="B6" s="244"/>
      <c r="C6" s="244"/>
      <c r="D6" s="248" t="str">
        <f>'Kopt a'!B13</f>
        <v>Daudzdzīvokļu dzīvojamā ēka</v>
      </c>
      <c r="E6" s="248"/>
      <c r="F6" s="248"/>
      <c r="G6" s="248"/>
      <c r="H6" s="248"/>
      <c r="I6" s="248"/>
    </row>
    <row r="7" spans="1:9" x14ac:dyDescent="0.2">
      <c r="A7" s="244" t="s">
        <v>6</v>
      </c>
      <c r="B7" s="244"/>
      <c r="C7" s="244"/>
      <c r="D7" s="245" t="str">
        <f>'Kopt a'!B14</f>
        <v>Daudzdzīvokļu dzīvojamās ēkas energoefektivitātes paaugstināšanas pasākumi</v>
      </c>
      <c r="E7" s="245"/>
      <c r="F7" s="245"/>
      <c r="G7" s="245"/>
      <c r="H7" s="245"/>
      <c r="I7" s="245"/>
    </row>
    <row r="8" spans="1:9" x14ac:dyDescent="0.2">
      <c r="A8" s="252" t="s">
        <v>20</v>
      </c>
      <c r="B8" s="252"/>
      <c r="C8" s="252"/>
      <c r="D8" s="245" t="str">
        <f>'Kopt a'!B15</f>
        <v>Krūmu iela 38, Liepāja</v>
      </c>
      <c r="E8" s="245"/>
      <c r="F8" s="245"/>
      <c r="G8" s="245"/>
      <c r="H8" s="245"/>
      <c r="I8" s="245"/>
    </row>
    <row r="9" spans="1:9" x14ac:dyDescent="0.2">
      <c r="A9" s="252" t="s">
        <v>21</v>
      </c>
      <c r="B9" s="252"/>
      <c r="C9" s="252"/>
      <c r="D9" s="245" t="str">
        <f>'Kopt a'!B16</f>
        <v>EA-29-17/WOOS</v>
      </c>
      <c r="E9" s="245"/>
      <c r="F9" s="245"/>
      <c r="G9" s="245"/>
      <c r="H9" s="245"/>
      <c r="I9" s="245"/>
    </row>
    <row r="10" spans="1:9" x14ac:dyDescent="0.2">
      <c r="C10" s="4" t="s">
        <v>22</v>
      </c>
      <c r="D10" s="253">
        <f>E33</f>
        <v>0</v>
      </c>
      <c r="E10" s="253"/>
      <c r="F10" s="79"/>
      <c r="G10" s="79"/>
      <c r="H10" s="79"/>
      <c r="I10" s="79"/>
    </row>
    <row r="11" spans="1:9" x14ac:dyDescent="0.2">
      <c r="C11" s="4" t="s">
        <v>23</v>
      </c>
      <c r="D11" s="253">
        <f>I29</f>
        <v>0</v>
      </c>
      <c r="E11" s="253"/>
      <c r="F11" s="79"/>
      <c r="G11" s="79"/>
      <c r="H11" s="79"/>
      <c r="I11" s="79"/>
    </row>
    <row r="12" spans="1:9" ht="12" thickBot="1" x14ac:dyDescent="0.25">
      <c r="F12" s="16"/>
      <c r="G12" s="16"/>
      <c r="H12" s="16"/>
      <c r="I12" s="16"/>
    </row>
    <row r="13" spans="1:9" x14ac:dyDescent="0.2">
      <c r="A13" s="254" t="s">
        <v>24</v>
      </c>
      <c r="B13" s="256" t="s">
        <v>25</v>
      </c>
      <c r="C13" s="262" t="s">
        <v>26</v>
      </c>
      <c r="D13" s="263"/>
      <c r="E13" s="266" t="s">
        <v>27</v>
      </c>
      <c r="F13" s="260" t="s">
        <v>28</v>
      </c>
      <c r="G13" s="261"/>
      <c r="H13" s="261"/>
      <c r="I13" s="250" t="s">
        <v>29</v>
      </c>
    </row>
    <row r="14" spans="1:9" ht="23.25" thickBot="1" x14ac:dyDescent="0.25">
      <c r="A14" s="255"/>
      <c r="B14" s="257"/>
      <c r="C14" s="264"/>
      <c r="D14" s="265"/>
      <c r="E14" s="267"/>
      <c r="F14" s="17" t="s">
        <v>30</v>
      </c>
      <c r="G14" s="18" t="s">
        <v>31</v>
      </c>
      <c r="H14" s="18" t="s">
        <v>32</v>
      </c>
      <c r="I14" s="251"/>
    </row>
    <row r="15" spans="1:9" x14ac:dyDescent="0.2">
      <c r="A15" s="74">
        <v>1</v>
      </c>
      <c r="B15" s="22" t="str">
        <f>IF(A15=0,0,CONCATENATE("Lt-",A15))</f>
        <v>Lt-1</v>
      </c>
      <c r="C15" s="268" t="str">
        <f>'1a'!C2:I2</f>
        <v>Ārsienu siltināšanas darbi</v>
      </c>
      <c r="D15" s="269"/>
      <c r="E15" s="56">
        <f>'1a'!P71</f>
        <v>0</v>
      </c>
      <c r="F15" s="51">
        <f>'1a'!M71</f>
        <v>0</v>
      </c>
      <c r="G15" s="52">
        <f>'1a'!N71</f>
        <v>0</v>
      </c>
      <c r="H15" s="52">
        <f>'1a'!O71</f>
        <v>0</v>
      </c>
      <c r="I15" s="53">
        <f>'1a'!L71</f>
        <v>0</v>
      </c>
    </row>
    <row r="16" spans="1:9" x14ac:dyDescent="0.2">
      <c r="A16" s="75">
        <f>A15+1</f>
        <v>2</v>
      </c>
      <c r="B16" s="23" t="str">
        <f>IF(A16=0,0,CONCATENATE("Lt-",A16))</f>
        <v>Lt-2</v>
      </c>
      <c r="C16" s="258" t="str">
        <f>'2a'!C2:I2</f>
        <v>Logu nomaiņa, tsk. Lodžijas</v>
      </c>
      <c r="D16" s="259"/>
      <c r="E16" s="57">
        <f>'2a'!P83</f>
        <v>0</v>
      </c>
      <c r="F16" s="44">
        <f>'2a'!M83</f>
        <v>0</v>
      </c>
      <c r="G16" s="54">
        <f>'2a'!N83</f>
        <v>0</v>
      </c>
      <c r="H16" s="54">
        <f>'2a'!O83</f>
        <v>0</v>
      </c>
      <c r="I16" s="55">
        <f>'2a'!L83</f>
        <v>0</v>
      </c>
    </row>
    <row r="17" spans="1:9" x14ac:dyDescent="0.2">
      <c r="A17" s="75">
        <f t="shared" ref="A17:A28" si="0">A16+1</f>
        <v>3</v>
      </c>
      <c r="B17" s="23" t="str">
        <f t="shared" ref="B17:B28" si="1">IF(A17=0,0,CONCATENATE("Lt-",A17))</f>
        <v>Lt-3</v>
      </c>
      <c r="C17" s="258" t="str">
        <f>'3a'!C2:I2</f>
        <v>Cokola siltināšanas darbi</v>
      </c>
      <c r="D17" s="259"/>
      <c r="E17" s="58">
        <f>'3a'!P45</f>
        <v>0</v>
      </c>
      <c r="F17" s="44">
        <f>'3a'!M45</f>
        <v>0</v>
      </c>
      <c r="G17" s="54">
        <f>'3a'!N45</f>
        <v>0</v>
      </c>
      <c r="H17" s="54">
        <f>'3a'!O45</f>
        <v>0</v>
      </c>
      <c r="I17" s="55">
        <f>'3a'!L45</f>
        <v>0</v>
      </c>
    </row>
    <row r="18" spans="1:9" ht="11.25" customHeight="1" x14ac:dyDescent="0.2">
      <c r="A18" s="75">
        <f t="shared" si="0"/>
        <v>4</v>
      </c>
      <c r="B18" s="23" t="str">
        <f t="shared" si="1"/>
        <v>Lt-4</v>
      </c>
      <c r="C18" s="258" t="str">
        <f>'4a'!C2:I2</f>
        <v>Pagraba siltināšana</v>
      </c>
      <c r="D18" s="259"/>
      <c r="E18" s="58">
        <f>'4a'!P19</f>
        <v>0</v>
      </c>
      <c r="F18" s="44">
        <f>'4a'!M19</f>
        <v>0</v>
      </c>
      <c r="G18" s="54">
        <f>'4a'!N19</f>
        <v>0</v>
      </c>
      <c r="H18" s="54">
        <f>'4a'!O19</f>
        <v>0</v>
      </c>
      <c r="I18" s="55">
        <f>'4a'!L19</f>
        <v>0</v>
      </c>
    </row>
    <row r="19" spans="1:9" x14ac:dyDescent="0.2">
      <c r="A19" s="75">
        <f t="shared" si="0"/>
        <v>5</v>
      </c>
      <c r="B19" s="23" t="str">
        <f t="shared" si="1"/>
        <v>Lt-5</v>
      </c>
      <c r="C19" s="258" t="str">
        <f>'5a'!C2:I2</f>
        <v>Bēniņu siltināšanas darbi</v>
      </c>
      <c r="D19" s="259"/>
      <c r="E19" s="58">
        <f>'5a'!P70</f>
        <v>0</v>
      </c>
      <c r="F19" s="44">
        <f>'5a'!M70</f>
        <v>0</v>
      </c>
      <c r="G19" s="54">
        <f>'5a'!N70</f>
        <v>0</v>
      </c>
      <c r="H19" s="54">
        <f>'5a'!O70</f>
        <v>0</v>
      </c>
      <c r="I19" s="55">
        <f>'5a'!L70</f>
        <v>0</v>
      </c>
    </row>
    <row r="20" spans="1:9" x14ac:dyDescent="0.2">
      <c r="A20" s="75">
        <f t="shared" si="0"/>
        <v>6</v>
      </c>
      <c r="B20" s="23" t="str">
        <f t="shared" si="1"/>
        <v>Lt-6</v>
      </c>
      <c r="C20" s="258" t="str">
        <f>'6a'!C2:I2</f>
        <v>Jumta elementu virsmas remonts. Lodžiju jumti</v>
      </c>
      <c r="D20" s="259"/>
      <c r="E20" s="58">
        <f>'6a'!P104</f>
        <v>0</v>
      </c>
      <c r="F20" s="44">
        <f>'6a'!M104</f>
        <v>0</v>
      </c>
      <c r="G20" s="54">
        <f>'6a'!N104</f>
        <v>0</v>
      </c>
      <c r="H20" s="54">
        <f>'6a'!O104</f>
        <v>0</v>
      </c>
      <c r="I20" s="55">
        <f>'6a'!L104</f>
        <v>0</v>
      </c>
    </row>
    <row r="21" spans="1:9" x14ac:dyDescent="0.2">
      <c r="A21" s="75">
        <f t="shared" si="0"/>
        <v>7</v>
      </c>
      <c r="B21" s="23" t="str">
        <f t="shared" si="1"/>
        <v>Lt-7</v>
      </c>
      <c r="C21" s="258" t="str">
        <f>'7a'!C2:I2</f>
        <v>Ieejas mezgli. Jumtiņu atjaunošana</v>
      </c>
      <c r="D21" s="259"/>
      <c r="E21" s="58">
        <f>'7a'!P142</f>
        <v>0</v>
      </c>
      <c r="F21" s="44">
        <f>'7a'!M142</f>
        <v>0</v>
      </c>
      <c r="G21" s="54">
        <f>'7a'!N142</f>
        <v>0</v>
      </c>
      <c r="H21" s="54">
        <f>'7a'!O142</f>
        <v>0</v>
      </c>
      <c r="I21" s="55">
        <f>'7a'!L142</f>
        <v>0</v>
      </c>
    </row>
    <row r="22" spans="1:9" x14ac:dyDescent="0.2">
      <c r="A22" s="75">
        <f t="shared" si="0"/>
        <v>8</v>
      </c>
      <c r="B22" s="23" t="str">
        <f t="shared" si="1"/>
        <v>Lt-8</v>
      </c>
      <c r="C22" s="258" t="str">
        <f>'8a'!C2:I2</f>
        <v>Lodžiju remontdarbi</v>
      </c>
      <c r="D22" s="259"/>
      <c r="E22" s="58">
        <f>'8a'!P69</f>
        <v>0</v>
      </c>
      <c r="F22" s="44">
        <f>'8a'!M69</f>
        <v>0</v>
      </c>
      <c r="G22" s="54">
        <f>'8a'!N69</f>
        <v>0</v>
      </c>
      <c r="H22" s="54">
        <f>'8a'!O69</f>
        <v>0</v>
      </c>
      <c r="I22" s="55">
        <f>'8a'!L69</f>
        <v>0</v>
      </c>
    </row>
    <row r="23" spans="1:9" x14ac:dyDescent="0.2">
      <c r="A23" s="75">
        <f t="shared" si="0"/>
        <v>9</v>
      </c>
      <c r="B23" s="23" t="str">
        <f t="shared" si="1"/>
        <v>Lt-9</v>
      </c>
      <c r="C23" s="258" t="str">
        <f>'9a'!C2:I2</f>
        <v>AVK daļa</v>
      </c>
      <c r="D23" s="259"/>
      <c r="E23" s="58">
        <f>'9a'!P393</f>
        <v>0</v>
      </c>
      <c r="F23" s="44">
        <f>'9a'!M393</f>
        <v>0</v>
      </c>
      <c r="G23" s="54">
        <f>'9a'!N393</f>
        <v>0</v>
      </c>
      <c r="H23" s="54">
        <f>'9a'!O393</f>
        <v>0</v>
      </c>
      <c r="I23" s="55">
        <f>'9a'!L393</f>
        <v>0</v>
      </c>
    </row>
    <row r="24" spans="1:9" ht="11.25" customHeight="1" x14ac:dyDescent="0.2">
      <c r="A24" s="75">
        <f>A23+1</f>
        <v>10</v>
      </c>
      <c r="B24" s="23" t="str">
        <f t="shared" si="1"/>
        <v>Lt-10</v>
      </c>
      <c r="C24" s="258" t="str">
        <f>'11a'!C2:I2</f>
        <v>Karstā ūdensapgāde</v>
      </c>
      <c r="D24" s="259"/>
      <c r="E24" s="58">
        <f>'11a'!P72</f>
        <v>0</v>
      </c>
      <c r="F24" s="44">
        <f>'11a'!M72</f>
        <v>0</v>
      </c>
      <c r="G24" s="54">
        <f>'11a'!N72</f>
        <v>0</v>
      </c>
      <c r="H24" s="54">
        <f>'11a'!O72</f>
        <v>0</v>
      </c>
      <c r="I24" s="55">
        <f>'11a'!L72</f>
        <v>0</v>
      </c>
    </row>
    <row r="25" spans="1:9" x14ac:dyDescent="0.2">
      <c r="A25" s="75">
        <f t="shared" si="0"/>
        <v>11</v>
      </c>
      <c r="B25" s="23" t="str">
        <f t="shared" si="1"/>
        <v>Lt-11</v>
      </c>
      <c r="C25" s="258" t="str">
        <f>'12a'!C2:I2</f>
        <v>Aukstā ūdensapgāde</v>
      </c>
      <c r="D25" s="259"/>
      <c r="E25" s="58">
        <f>'12a'!P59</f>
        <v>0</v>
      </c>
      <c r="F25" s="44">
        <f>'12a'!M59</f>
        <v>0</v>
      </c>
      <c r="G25" s="54">
        <f>'12a'!N59</f>
        <v>0</v>
      </c>
      <c r="H25" s="54">
        <f>'12a'!O59</f>
        <v>0</v>
      </c>
      <c r="I25" s="55">
        <f>'12a'!L59</f>
        <v>0</v>
      </c>
    </row>
    <row r="26" spans="1:9" x14ac:dyDescent="0.2">
      <c r="A26" s="75">
        <f t="shared" si="0"/>
        <v>12</v>
      </c>
      <c r="B26" s="23" t="str">
        <f t="shared" si="1"/>
        <v>Lt-12</v>
      </c>
      <c r="C26" s="258" t="str">
        <f>'13a'!C2:I2</f>
        <v>Sadzīves kanalizācija</v>
      </c>
      <c r="D26" s="259"/>
      <c r="E26" s="58">
        <f>'13a'!P40</f>
        <v>0</v>
      </c>
      <c r="F26" s="44">
        <f>'13a'!M40</f>
        <v>0</v>
      </c>
      <c r="G26" s="54">
        <f>'13a'!N40</f>
        <v>0</v>
      </c>
      <c r="H26" s="54">
        <f>'13a'!O40</f>
        <v>0</v>
      </c>
      <c r="I26" s="55">
        <f>'13a'!L40</f>
        <v>0</v>
      </c>
    </row>
    <row r="27" spans="1:9" x14ac:dyDescent="0.2">
      <c r="A27" s="75">
        <f t="shared" si="0"/>
        <v>13</v>
      </c>
      <c r="B27" s="23" t="str">
        <f t="shared" si="1"/>
        <v>Lt-13</v>
      </c>
      <c r="C27" s="258" t="str">
        <f>'14a'!C2:I2</f>
        <v>Lietus kanalizācija</v>
      </c>
      <c r="D27" s="259"/>
      <c r="E27" s="58">
        <f>'14a'!P31</f>
        <v>0</v>
      </c>
      <c r="F27" s="44">
        <f>'14a'!M31</f>
        <v>0</v>
      </c>
      <c r="G27" s="54">
        <f>'14a'!N31</f>
        <v>0</v>
      </c>
      <c r="H27" s="54">
        <f>'14a'!O31</f>
        <v>0</v>
      </c>
      <c r="I27" s="55">
        <f>'14a'!L31</f>
        <v>0</v>
      </c>
    </row>
    <row r="28" spans="1:9" ht="12" thickBot="1" x14ac:dyDescent="0.25">
      <c r="A28" s="75">
        <f t="shared" si="0"/>
        <v>14</v>
      </c>
      <c r="B28" s="23" t="str">
        <f t="shared" si="1"/>
        <v>Lt-14</v>
      </c>
      <c r="C28" s="258" t="str">
        <f>'15a'!C2:I2</f>
        <v>Zibens aizsardzība</v>
      </c>
      <c r="D28" s="259"/>
      <c r="E28" s="58">
        <f>'15a'!P58</f>
        <v>0</v>
      </c>
      <c r="F28" s="44">
        <f>'15a'!M58</f>
        <v>0</v>
      </c>
      <c r="G28" s="54">
        <f>'15a'!N58</f>
        <v>0</v>
      </c>
      <c r="H28" s="54">
        <f>'15a'!O58</f>
        <v>0</v>
      </c>
      <c r="I28" s="55">
        <f>'15a'!L58</f>
        <v>0</v>
      </c>
    </row>
    <row r="29" spans="1:9" ht="12" thickBot="1" x14ac:dyDescent="0.25">
      <c r="A29" s="270" t="s">
        <v>33</v>
      </c>
      <c r="B29" s="271"/>
      <c r="C29" s="271"/>
      <c r="D29" s="271"/>
      <c r="E29" s="39">
        <f>SUM(E15:E28)</f>
        <v>0</v>
      </c>
      <c r="F29" s="38">
        <f>SUM(F15:F28)</f>
        <v>0</v>
      </c>
      <c r="G29" s="38">
        <f>SUM(G15:G28)</f>
        <v>0</v>
      </c>
      <c r="H29" s="38">
        <f>SUM(H15:H28)</f>
        <v>0</v>
      </c>
      <c r="I29" s="39">
        <f>SUM(I15:I28)</f>
        <v>0</v>
      </c>
    </row>
    <row r="30" spans="1:9" x14ac:dyDescent="0.2">
      <c r="A30" s="272" t="s">
        <v>34</v>
      </c>
      <c r="B30" s="273"/>
      <c r="C30" s="274"/>
      <c r="D30" s="71"/>
      <c r="E30" s="40">
        <f>ROUND(E29*$D30,2)</f>
        <v>0</v>
      </c>
      <c r="F30" s="41"/>
      <c r="G30" s="41"/>
      <c r="H30" s="41"/>
      <c r="I30" s="41"/>
    </row>
    <row r="31" spans="1:9" x14ac:dyDescent="0.2">
      <c r="A31" s="275" t="s">
        <v>35</v>
      </c>
      <c r="B31" s="276"/>
      <c r="C31" s="277"/>
      <c r="D31" s="72"/>
      <c r="E31" s="42">
        <f>ROUND(E30*$D31,2)</f>
        <v>0</v>
      </c>
      <c r="F31" s="41"/>
      <c r="G31" s="41"/>
      <c r="H31" s="41"/>
      <c r="I31" s="41"/>
    </row>
    <row r="32" spans="1:9" x14ac:dyDescent="0.2">
      <c r="A32" s="278" t="s">
        <v>36</v>
      </c>
      <c r="B32" s="279"/>
      <c r="C32" s="280"/>
      <c r="D32" s="73"/>
      <c r="E32" s="42">
        <f>ROUND(E29*$D32,2)</f>
        <v>0</v>
      </c>
      <c r="F32" s="41"/>
      <c r="G32" s="41"/>
      <c r="H32" s="41"/>
      <c r="I32" s="41"/>
    </row>
    <row r="33" spans="1:9" ht="12" thickBot="1" x14ac:dyDescent="0.25">
      <c r="A33" s="281" t="s">
        <v>37</v>
      </c>
      <c r="B33" s="282"/>
      <c r="C33" s="283"/>
      <c r="D33" s="20"/>
      <c r="E33" s="43">
        <f>SUM(E29:E32)-E31</f>
        <v>0</v>
      </c>
      <c r="F33" s="41"/>
      <c r="G33" s="41"/>
      <c r="H33" s="41"/>
      <c r="I33" s="41"/>
    </row>
    <row r="34" spans="1:9" ht="12" thickBot="1" x14ac:dyDescent="0.25">
      <c r="C34" s="89" t="s">
        <v>62</v>
      </c>
      <c r="D34" s="49">
        <v>0.02</v>
      </c>
      <c r="G34" s="19"/>
    </row>
    <row r="35" spans="1:9" ht="12" thickBot="1" x14ac:dyDescent="0.25">
      <c r="C35" s="89" t="s">
        <v>63</v>
      </c>
      <c r="D35" s="15"/>
      <c r="E35" s="15"/>
      <c r="F35" s="21"/>
      <c r="G35" s="21"/>
      <c r="H35" s="21"/>
      <c r="I35" s="21"/>
    </row>
    <row r="38" spans="1:9" x14ac:dyDescent="0.2">
      <c r="A38" s="1" t="s">
        <v>14</v>
      </c>
      <c r="B38" s="15"/>
      <c r="C38" s="243"/>
      <c r="D38" s="243"/>
      <c r="E38" s="243"/>
      <c r="F38" s="243"/>
      <c r="G38" s="243"/>
      <c r="H38" s="243"/>
    </row>
    <row r="39" spans="1:9" x14ac:dyDescent="0.2">
      <c r="A39" s="15"/>
      <c r="B39" s="15"/>
      <c r="C39" s="238" t="s">
        <v>15</v>
      </c>
      <c r="D39" s="238"/>
      <c r="E39" s="238"/>
      <c r="F39" s="238"/>
      <c r="G39" s="238"/>
      <c r="H39" s="238"/>
    </row>
    <row r="40" spans="1:9" x14ac:dyDescent="0.2">
      <c r="A40" s="15"/>
      <c r="B40" s="15"/>
      <c r="C40" s="15"/>
      <c r="D40" s="15"/>
      <c r="E40" s="15"/>
      <c r="F40" s="15"/>
      <c r="G40" s="15"/>
      <c r="H40" s="15"/>
    </row>
    <row r="41" spans="1:9" x14ac:dyDescent="0.2">
      <c r="A41" s="83" t="str">
        <f>'Kopt a'!A30</f>
        <v>Tāme sastādīta 20__. gada __. _________</v>
      </c>
      <c r="B41" s="84"/>
      <c r="C41" s="84"/>
      <c r="D41" s="84"/>
      <c r="F41" s="15"/>
      <c r="G41" s="15"/>
      <c r="H41" s="15"/>
    </row>
    <row r="42" spans="1:9" x14ac:dyDescent="0.2">
      <c r="A42" s="220"/>
      <c r="B42" s="84"/>
      <c r="C42" s="84"/>
      <c r="D42" s="84"/>
      <c r="F42" s="15"/>
      <c r="G42" s="15"/>
      <c r="H42" s="15"/>
    </row>
    <row r="43" spans="1:9" x14ac:dyDescent="0.2">
      <c r="A43" s="15"/>
      <c r="B43" s="15"/>
      <c r="C43" s="15"/>
      <c r="D43" s="15"/>
      <c r="E43" s="15"/>
      <c r="F43" s="15"/>
      <c r="G43" s="15"/>
      <c r="H43" s="15"/>
    </row>
    <row r="44" spans="1:9" x14ac:dyDescent="0.2">
      <c r="A44" s="1" t="s">
        <v>38</v>
      </c>
      <c r="B44" s="15"/>
      <c r="C44" s="243"/>
      <c r="D44" s="243"/>
      <c r="E44" s="243"/>
      <c r="F44" s="243"/>
      <c r="G44" s="243"/>
      <c r="H44" s="243"/>
    </row>
    <row r="45" spans="1:9" x14ac:dyDescent="0.2">
      <c r="A45" s="15"/>
      <c r="B45" s="15"/>
      <c r="C45" s="238" t="s">
        <v>15</v>
      </c>
      <c r="D45" s="238"/>
      <c r="E45" s="238"/>
      <c r="F45" s="238"/>
      <c r="G45" s="238"/>
      <c r="H45" s="238"/>
    </row>
    <row r="46" spans="1:9" x14ac:dyDescent="0.2">
      <c r="A46" s="15"/>
      <c r="B46" s="15"/>
      <c r="C46" s="15"/>
      <c r="D46" s="15"/>
      <c r="E46" s="15"/>
      <c r="F46" s="15"/>
      <c r="G46" s="15"/>
      <c r="H46" s="15"/>
    </row>
    <row r="47" spans="1:9" x14ac:dyDescent="0.2">
      <c r="A47" s="83" t="s">
        <v>54</v>
      </c>
      <c r="B47" s="84"/>
      <c r="C47" s="88"/>
      <c r="D47" s="84"/>
      <c r="F47" s="15"/>
      <c r="G47" s="15"/>
      <c r="H47" s="15"/>
    </row>
    <row r="57" spans="5:9" x14ac:dyDescent="0.2">
      <c r="E57" s="19"/>
      <c r="F57" s="19"/>
      <c r="G57" s="19"/>
      <c r="H57" s="19"/>
      <c r="I57" s="19"/>
    </row>
  </sheetData>
  <mergeCells count="43">
    <mergeCell ref="C38:H38"/>
    <mergeCell ref="C39:H39"/>
    <mergeCell ref="C44:H44"/>
    <mergeCell ref="C45:H45"/>
    <mergeCell ref="A29:D29"/>
    <mergeCell ref="A30:C30"/>
    <mergeCell ref="A31:C31"/>
    <mergeCell ref="A32:C32"/>
    <mergeCell ref="A33:C33"/>
    <mergeCell ref="C25:D25"/>
    <mergeCell ref="C26:D26"/>
    <mergeCell ref="C27:D27"/>
    <mergeCell ref="C28:D28"/>
    <mergeCell ref="C20:D20"/>
    <mergeCell ref="C21:D21"/>
    <mergeCell ref="C22:D22"/>
    <mergeCell ref="C23:D23"/>
    <mergeCell ref="C24:D24"/>
    <mergeCell ref="C16:D16"/>
    <mergeCell ref="C17:D17"/>
    <mergeCell ref="C18:D18"/>
    <mergeCell ref="C19:D19"/>
    <mergeCell ref="F13:H13"/>
    <mergeCell ref="C13:D14"/>
    <mergeCell ref="E13:E14"/>
    <mergeCell ref="C15:D15"/>
    <mergeCell ref="I13:I14"/>
    <mergeCell ref="A8:C8"/>
    <mergeCell ref="D8:I8"/>
    <mergeCell ref="A9:C9"/>
    <mergeCell ref="D9:I9"/>
    <mergeCell ref="D10:E10"/>
    <mergeCell ref="D11:E11"/>
    <mergeCell ref="A13:A14"/>
    <mergeCell ref="B13:B14"/>
    <mergeCell ref="A7:C7"/>
    <mergeCell ref="D7:I7"/>
    <mergeCell ref="G1:I1"/>
    <mergeCell ref="A2:I2"/>
    <mergeCell ref="C4:I4"/>
    <mergeCell ref="A6:C6"/>
    <mergeCell ref="D6:I6"/>
    <mergeCell ref="C5:I5"/>
  </mergeCells>
  <conditionalFormatting sqref="A15:D28 E15:I29">
    <cfRule type="cellIs" dxfId="274" priority="19" operator="equal">
      <formula>0</formula>
    </cfRule>
  </conditionalFormatting>
  <conditionalFormatting sqref="D10:E11">
    <cfRule type="cellIs" dxfId="273" priority="18" operator="equal">
      <formula>0</formula>
    </cfRule>
  </conditionalFormatting>
  <conditionalFormatting sqref="E15 E30:E33">
    <cfRule type="cellIs" dxfId="272" priority="16" operator="equal">
      <formula>0</formula>
    </cfRule>
  </conditionalFormatting>
  <conditionalFormatting sqref="D30:D32">
    <cfRule type="cellIs" dxfId="271" priority="14" operator="equal">
      <formula>0</formula>
    </cfRule>
  </conditionalFormatting>
  <conditionalFormatting sqref="C44:H44">
    <cfRule type="cellIs" dxfId="270" priority="11" operator="equal">
      <formula>0</formula>
    </cfRule>
  </conditionalFormatting>
  <conditionalFormatting sqref="C38:H38">
    <cfRule type="cellIs" dxfId="269" priority="10" operator="equal">
      <formula>0</formula>
    </cfRule>
  </conditionalFormatting>
  <conditionalFormatting sqref="D6:I9">
    <cfRule type="cellIs" dxfId="268" priority="6" operator="equal">
      <formula>0</formula>
    </cfRule>
  </conditionalFormatting>
  <conditionalFormatting sqref="C47">
    <cfRule type="cellIs" dxfId="267" priority="4" operator="equal">
      <formula>0</formula>
    </cfRule>
  </conditionalFormatting>
  <pageMargins left="0.7" right="0.7" top="0.75" bottom="0.75" header="0.3" footer="0.3"/>
  <pageSetup paperSize="9" scale="90" orientation="landscape" r:id="rId1"/>
  <headerFooter>
    <oddFooter>&amp;R&amp;P</oddFooter>
  </headerFooter>
  <extLst>
    <ext xmlns:x14="http://schemas.microsoft.com/office/spreadsheetml/2009/9/main" uri="{78C0D931-6437-407d-A8EE-F0AAD7539E65}">
      <x14:conditionalFormattings>
        <x14:conditionalFormatting xmlns:xm="http://schemas.microsoft.com/office/excel/2006/main">
          <x14:cfRule type="containsText" priority="13" operator="containsText" id="{12AB918F-DA10-40D3-98FE-0DAD77BA765F}">
            <xm:f>NOT(ISERROR(SEARCH("Tāme sastādīta ____. gada ___. ______________",A41)))</xm:f>
            <xm:f>"Tāme sastādīta ____. gada ___. ______________"</xm:f>
            <x14:dxf>
              <font>
                <color auto="1"/>
              </font>
              <fill>
                <patternFill>
                  <bgColor rgb="FFC6EFCE"/>
                </patternFill>
              </fill>
            </x14:dxf>
          </x14:cfRule>
          <xm:sqref>A41:A42</xm:sqref>
        </x14:conditionalFormatting>
        <x14:conditionalFormatting xmlns:xm="http://schemas.microsoft.com/office/excel/2006/main">
          <x14:cfRule type="containsText" priority="9" operator="containsText" id="{B0E18B02-73ED-406C-A15F-5DAFFA939ECE}">
            <xm:f>NOT(ISERROR(SEARCH("Sertifikāta Nr. _________________________________",A47)))</xm:f>
            <xm:f>"Sertifikāta Nr. _________________________________"</xm:f>
            <x14:dxf>
              <font>
                <color auto="1"/>
              </font>
              <fill>
                <patternFill>
                  <bgColor rgb="FFC6EFCE"/>
                </patternFill>
              </fill>
            </x14:dxf>
          </x14:cfRule>
          <xm:sqref>A47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sheetPr>
  <dimension ref="A1:P87"/>
  <sheetViews>
    <sheetView view="pageBreakPreview" topLeftCell="A13" zoomScaleNormal="115" zoomScaleSheetLayoutView="100" zoomScalePageLayoutView="70" workbookViewId="0">
      <selection activeCell="C30" sqref="C30"/>
    </sheetView>
  </sheetViews>
  <sheetFormatPr defaultColWidth="9.140625" defaultRowHeight="11.25" x14ac:dyDescent="0.2"/>
  <cols>
    <col min="1" max="1" width="4.5703125" style="135" customWidth="1"/>
    <col min="2" max="2" width="5.28515625" style="132" customWidth="1"/>
    <col min="3" max="3" width="44.7109375" style="135" customWidth="1"/>
    <col min="4" max="4" width="5.85546875" style="135" customWidth="1"/>
    <col min="5" max="5" width="13.85546875" style="135" customWidth="1"/>
    <col min="6" max="6" width="5.42578125" style="135" customWidth="1"/>
    <col min="7" max="7" width="4.85546875" style="135" customWidth="1"/>
    <col min="8" max="10" width="6.7109375" style="135" customWidth="1"/>
    <col min="11" max="11" width="7" style="135" customWidth="1"/>
    <col min="12" max="15" width="7.7109375" style="135" customWidth="1"/>
    <col min="16" max="16" width="9" style="135" customWidth="1"/>
    <col min="17" max="16384" width="9.140625" style="135"/>
  </cols>
  <sheetData>
    <row r="1" spans="1:16" x14ac:dyDescent="0.2">
      <c r="A1" s="131"/>
      <c r="C1" s="133" t="s">
        <v>39</v>
      </c>
      <c r="D1" s="134">
        <f>'Kops a'!A15</f>
        <v>1</v>
      </c>
      <c r="E1" s="131"/>
      <c r="F1" s="131"/>
      <c r="G1" s="131"/>
      <c r="H1" s="131"/>
      <c r="I1" s="131"/>
      <c r="J1" s="131"/>
      <c r="N1" s="136"/>
      <c r="O1" s="133"/>
      <c r="P1" s="137"/>
    </row>
    <row r="2" spans="1:16" x14ac:dyDescent="0.2">
      <c r="A2" s="138"/>
      <c r="B2" s="139"/>
      <c r="C2" s="284" t="s">
        <v>64</v>
      </c>
      <c r="D2" s="284"/>
      <c r="E2" s="284"/>
      <c r="F2" s="284"/>
      <c r="G2" s="284"/>
      <c r="H2" s="284"/>
      <c r="I2" s="284"/>
      <c r="J2" s="138"/>
    </row>
    <row r="3" spans="1:16" x14ac:dyDescent="0.2">
      <c r="A3" s="139"/>
      <c r="B3" s="139"/>
      <c r="C3" s="285" t="s">
        <v>18</v>
      </c>
      <c r="D3" s="285"/>
      <c r="E3" s="285"/>
      <c r="F3" s="285"/>
      <c r="G3" s="285"/>
      <c r="H3" s="285"/>
      <c r="I3" s="285"/>
      <c r="J3" s="139"/>
    </row>
    <row r="4" spans="1:16" x14ac:dyDescent="0.2">
      <c r="A4" s="139"/>
      <c r="B4" s="139"/>
      <c r="C4" s="286" t="s">
        <v>53</v>
      </c>
      <c r="D4" s="286"/>
      <c r="E4" s="286"/>
      <c r="F4" s="286"/>
      <c r="G4" s="286"/>
      <c r="H4" s="286"/>
      <c r="I4" s="286"/>
      <c r="J4" s="139"/>
    </row>
    <row r="5" spans="1:16" x14ac:dyDescent="0.2">
      <c r="A5" s="131"/>
      <c r="C5" s="133" t="s">
        <v>5</v>
      </c>
      <c r="D5" s="300" t="str">
        <f>'Kops a'!D6</f>
        <v>Daudzdzīvokļu dzīvojamā ēka</v>
      </c>
      <c r="E5" s="300"/>
      <c r="F5" s="300"/>
      <c r="G5" s="300"/>
      <c r="H5" s="300"/>
      <c r="I5" s="300"/>
      <c r="J5" s="300"/>
      <c r="K5" s="300"/>
      <c r="L5" s="300"/>
      <c r="M5" s="140"/>
      <c r="N5" s="140"/>
      <c r="O5" s="140"/>
      <c r="P5" s="140"/>
    </row>
    <row r="6" spans="1:16" x14ac:dyDescent="0.2">
      <c r="A6" s="131"/>
      <c r="C6" s="133" t="s">
        <v>6</v>
      </c>
      <c r="D6" s="300" t="str">
        <f>'Kops a'!D7</f>
        <v>Daudzdzīvokļu dzīvojamās ēkas energoefektivitātes paaugstināšanas pasākumi</v>
      </c>
      <c r="E6" s="300"/>
      <c r="F6" s="300"/>
      <c r="G6" s="300"/>
      <c r="H6" s="300"/>
      <c r="I6" s="300"/>
      <c r="J6" s="300"/>
      <c r="K6" s="300"/>
      <c r="L6" s="300"/>
      <c r="M6" s="140"/>
      <c r="N6" s="140"/>
      <c r="O6" s="140"/>
      <c r="P6" s="140"/>
    </row>
    <row r="7" spans="1:16" x14ac:dyDescent="0.2">
      <c r="A7" s="131"/>
      <c r="C7" s="133" t="s">
        <v>7</v>
      </c>
      <c r="D7" s="300" t="str">
        <f>'Kops a'!D8</f>
        <v>Krūmu iela 38, Liepāja</v>
      </c>
      <c r="E7" s="300"/>
      <c r="F7" s="300"/>
      <c r="G7" s="300"/>
      <c r="H7" s="300"/>
      <c r="I7" s="300"/>
      <c r="J7" s="300"/>
      <c r="K7" s="300"/>
      <c r="L7" s="300"/>
      <c r="M7" s="140"/>
      <c r="N7" s="140"/>
      <c r="O7" s="140"/>
      <c r="P7" s="140"/>
    </row>
    <row r="8" spans="1:16" x14ac:dyDescent="0.2">
      <c r="A8" s="131"/>
      <c r="C8" s="141" t="s">
        <v>21</v>
      </c>
      <c r="D8" s="300" t="str">
        <f>'Kops a'!D9</f>
        <v>EA-29-17/WOOS</v>
      </c>
      <c r="E8" s="300"/>
      <c r="F8" s="300"/>
      <c r="G8" s="300"/>
      <c r="H8" s="300"/>
      <c r="I8" s="300"/>
      <c r="J8" s="300"/>
      <c r="K8" s="300"/>
      <c r="L8" s="300"/>
      <c r="M8" s="140"/>
      <c r="N8" s="140"/>
      <c r="O8" s="140"/>
      <c r="P8" s="140"/>
    </row>
    <row r="9" spans="1:16" x14ac:dyDescent="0.2">
      <c r="A9" s="287" t="s">
        <v>65</v>
      </c>
      <c r="B9" s="287"/>
      <c r="C9" s="287"/>
      <c r="D9" s="287"/>
      <c r="E9" s="287"/>
      <c r="F9" s="287"/>
      <c r="G9" s="142"/>
      <c r="H9" s="142"/>
      <c r="I9" s="142"/>
      <c r="J9" s="291" t="s">
        <v>40</v>
      </c>
      <c r="K9" s="291"/>
      <c r="L9" s="291"/>
      <c r="M9" s="291"/>
      <c r="N9" s="299">
        <f>P71</f>
        <v>0</v>
      </c>
      <c r="O9" s="299"/>
      <c r="P9" s="142"/>
    </row>
    <row r="10" spans="1:16" x14ac:dyDescent="0.2">
      <c r="A10" s="143"/>
      <c r="B10" s="143"/>
      <c r="C10" s="141"/>
      <c r="D10" s="131"/>
      <c r="E10" s="131"/>
      <c r="F10" s="131"/>
      <c r="G10" s="131"/>
      <c r="H10" s="131"/>
      <c r="I10" s="131"/>
      <c r="J10" s="131"/>
      <c r="K10" s="131"/>
      <c r="L10" s="138"/>
      <c r="M10" s="138"/>
      <c r="O10" s="144"/>
      <c r="P10" s="145" t="str">
        <f>A77</f>
        <v>Tāme sastādīta 20__. gada __. _________</v>
      </c>
    </row>
    <row r="11" spans="1:16" ht="12" thickBot="1" x14ac:dyDescent="0.25">
      <c r="A11" s="143"/>
      <c r="B11" s="143"/>
      <c r="C11" s="141"/>
      <c r="D11" s="131"/>
      <c r="E11" s="131"/>
      <c r="F11" s="131"/>
      <c r="G11" s="131"/>
      <c r="H11" s="131"/>
      <c r="I11" s="131"/>
      <c r="J11" s="131"/>
      <c r="K11" s="131"/>
      <c r="L11" s="146"/>
      <c r="M11" s="146"/>
      <c r="N11" s="147"/>
      <c r="O11" s="136"/>
      <c r="P11" s="131"/>
    </row>
    <row r="12" spans="1:16" x14ac:dyDescent="0.2">
      <c r="A12" s="292" t="s">
        <v>24</v>
      </c>
      <c r="B12" s="294" t="s">
        <v>41</v>
      </c>
      <c r="C12" s="289" t="s">
        <v>42</v>
      </c>
      <c r="D12" s="297" t="s">
        <v>43</v>
      </c>
      <c r="E12" s="301" t="s">
        <v>44</v>
      </c>
      <c r="F12" s="288" t="s">
        <v>45</v>
      </c>
      <c r="G12" s="289"/>
      <c r="H12" s="289"/>
      <c r="I12" s="289"/>
      <c r="J12" s="289"/>
      <c r="K12" s="290"/>
      <c r="L12" s="288" t="s">
        <v>46</v>
      </c>
      <c r="M12" s="289"/>
      <c r="N12" s="289"/>
      <c r="O12" s="289"/>
      <c r="P12" s="290"/>
    </row>
    <row r="13" spans="1:16" ht="89.25" customHeight="1" thickBot="1" x14ac:dyDescent="0.25">
      <c r="A13" s="293"/>
      <c r="B13" s="295"/>
      <c r="C13" s="296"/>
      <c r="D13" s="298"/>
      <c r="E13" s="302"/>
      <c r="F13" s="148" t="s">
        <v>47</v>
      </c>
      <c r="G13" s="149" t="s">
        <v>48</v>
      </c>
      <c r="H13" s="149" t="s">
        <v>49</v>
      </c>
      <c r="I13" s="149" t="s">
        <v>50</v>
      </c>
      <c r="J13" s="149" t="s">
        <v>51</v>
      </c>
      <c r="K13" s="150" t="s">
        <v>52</v>
      </c>
      <c r="L13" s="148" t="s">
        <v>47</v>
      </c>
      <c r="M13" s="149" t="s">
        <v>49</v>
      </c>
      <c r="N13" s="149" t="s">
        <v>50</v>
      </c>
      <c r="O13" s="149" t="s">
        <v>51</v>
      </c>
      <c r="P13" s="150" t="s">
        <v>52</v>
      </c>
    </row>
    <row r="14" spans="1:16" x14ac:dyDescent="0.2">
      <c r="A14" s="151">
        <f>IF(COUNTBLANK(B14)=1," ",COUNTA($B$14:B14))</f>
        <v>1</v>
      </c>
      <c r="B14" s="152" t="s">
        <v>66</v>
      </c>
      <c r="C14" s="153" t="s">
        <v>67</v>
      </c>
      <c r="D14" s="154" t="s">
        <v>68</v>
      </c>
      <c r="E14" s="155">
        <v>277</v>
      </c>
      <c r="F14" s="156"/>
      <c r="G14" s="157"/>
      <c r="H14" s="157">
        <f>ROUND(F14*G14,2)</f>
        <v>0</v>
      </c>
      <c r="I14" s="157"/>
      <c r="J14" s="157"/>
      <c r="K14" s="158">
        <f>SUM(H14:J14)</f>
        <v>0</v>
      </c>
      <c r="L14" s="178">
        <f>ROUND(E14*F14,2)</f>
        <v>0</v>
      </c>
      <c r="M14" s="179">
        <f>ROUND(H14*E14,2)</f>
        <v>0</v>
      </c>
      <c r="N14" s="179">
        <f>ROUND(I14*E14,2)</f>
        <v>0</v>
      </c>
      <c r="O14" s="179">
        <f>ROUND(J14*E14,2)</f>
        <v>0</v>
      </c>
      <c r="P14" s="180">
        <f>SUM(M14:O14)</f>
        <v>0</v>
      </c>
    </row>
    <row r="15" spans="1:16" x14ac:dyDescent="0.2">
      <c r="A15" s="151" t="str">
        <f>IF(COUNTBLANK(B15)=1," ",COUNTA($B$14:B15))</f>
        <v xml:space="preserve"> </v>
      </c>
      <c r="B15" s="159"/>
      <c r="C15" s="160" t="s">
        <v>70</v>
      </c>
      <c r="D15" s="161" t="s">
        <v>71</v>
      </c>
      <c r="E15" s="155">
        <v>79.142857142857139</v>
      </c>
      <c r="F15" s="156"/>
      <c r="G15" s="157"/>
      <c r="H15" s="162">
        <f t="shared" ref="H15:H70" si="0">ROUND(F15*G15,2)</f>
        <v>0</v>
      </c>
      <c r="I15" s="157"/>
      <c r="J15" s="157"/>
      <c r="K15" s="163">
        <f t="shared" ref="K15:K70" si="1">SUM(H15:J15)</f>
        <v>0</v>
      </c>
      <c r="L15" s="164">
        <f t="shared" ref="L15:L70" si="2">ROUND(E15*F15,2)</f>
        <v>0</v>
      </c>
      <c r="M15" s="162">
        <f t="shared" ref="M15:M70" si="3">ROUND(H15*E15,2)</f>
        <v>0</v>
      </c>
      <c r="N15" s="162">
        <f t="shared" ref="N15:N70" si="4">ROUND(I15*E15,2)</f>
        <v>0</v>
      </c>
      <c r="O15" s="162">
        <f t="shared" ref="O15:O70" si="5">ROUND(J15*E15,2)</f>
        <v>0</v>
      </c>
      <c r="P15" s="163">
        <f t="shared" ref="P15:P70" si="6">SUM(M15:O15)</f>
        <v>0</v>
      </c>
    </row>
    <row r="16" spans="1:16" x14ac:dyDescent="0.2">
      <c r="A16" s="151" t="str">
        <f>IF(COUNTBLANK(B16)=1," ",COUNTA($B$14:B16))</f>
        <v xml:space="preserve"> </v>
      </c>
      <c r="B16" s="159"/>
      <c r="C16" s="160" t="s">
        <v>72</v>
      </c>
      <c r="D16" s="161" t="s">
        <v>71</v>
      </c>
      <c r="E16" s="155">
        <v>79.142857142857139</v>
      </c>
      <c r="F16" s="156"/>
      <c r="G16" s="157"/>
      <c r="H16" s="162">
        <f t="shared" si="0"/>
        <v>0</v>
      </c>
      <c r="I16" s="157"/>
      <c r="J16" s="157"/>
      <c r="K16" s="163">
        <f t="shared" si="1"/>
        <v>0</v>
      </c>
      <c r="L16" s="164">
        <f t="shared" si="2"/>
        <v>0</v>
      </c>
      <c r="M16" s="162">
        <f t="shared" si="3"/>
        <v>0</v>
      </c>
      <c r="N16" s="162">
        <f t="shared" si="4"/>
        <v>0</v>
      </c>
      <c r="O16" s="162">
        <f t="shared" si="5"/>
        <v>0</v>
      </c>
      <c r="P16" s="163">
        <f t="shared" si="6"/>
        <v>0</v>
      </c>
    </row>
    <row r="17" spans="1:16" x14ac:dyDescent="0.2">
      <c r="A17" s="151">
        <f>IF(COUNTBLANK(B17)=1," ",COUNTA($B$14:B17))</f>
        <v>2</v>
      </c>
      <c r="B17" s="159" t="s">
        <v>66</v>
      </c>
      <c r="C17" s="160" t="s">
        <v>73</v>
      </c>
      <c r="D17" s="161" t="s">
        <v>68</v>
      </c>
      <c r="E17" s="155">
        <v>277</v>
      </c>
      <c r="F17" s="156"/>
      <c r="G17" s="157"/>
      <c r="H17" s="162">
        <f t="shared" si="0"/>
        <v>0</v>
      </c>
      <c r="I17" s="157"/>
      <c r="J17" s="157"/>
      <c r="K17" s="163">
        <f t="shared" si="1"/>
        <v>0</v>
      </c>
      <c r="L17" s="164">
        <f t="shared" si="2"/>
        <v>0</v>
      </c>
      <c r="M17" s="162">
        <f t="shared" si="3"/>
        <v>0</v>
      </c>
      <c r="N17" s="162">
        <f t="shared" si="4"/>
        <v>0</v>
      </c>
      <c r="O17" s="162">
        <f t="shared" si="5"/>
        <v>0</v>
      </c>
      <c r="P17" s="163">
        <f t="shared" si="6"/>
        <v>0</v>
      </c>
    </row>
    <row r="18" spans="1:16" x14ac:dyDescent="0.2">
      <c r="A18" s="151">
        <f>IF(COUNTBLANK(B18)=1," ",COUNTA($B$14:B18))</f>
        <v>3</v>
      </c>
      <c r="B18" s="159" t="s">
        <v>66</v>
      </c>
      <c r="C18" s="160" t="s">
        <v>74</v>
      </c>
      <c r="D18" s="161" t="s">
        <v>75</v>
      </c>
      <c r="E18" s="155">
        <v>4058.56</v>
      </c>
      <c r="F18" s="156"/>
      <c r="G18" s="157"/>
      <c r="H18" s="162">
        <f t="shared" si="0"/>
        <v>0</v>
      </c>
      <c r="I18" s="157"/>
      <c r="J18" s="157"/>
      <c r="K18" s="163">
        <f t="shared" si="1"/>
        <v>0</v>
      </c>
      <c r="L18" s="164">
        <f t="shared" si="2"/>
        <v>0</v>
      </c>
      <c r="M18" s="162">
        <f t="shared" si="3"/>
        <v>0</v>
      </c>
      <c r="N18" s="162">
        <f t="shared" si="4"/>
        <v>0</v>
      </c>
      <c r="O18" s="162">
        <f t="shared" si="5"/>
        <v>0</v>
      </c>
      <c r="P18" s="163">
        <f t="shared" si="6"/>
        <v>0</v>
      </c>
    </row>
    <row r="19" spans="1:16" x14ac:dyDescent="0.2">
      <c r="A19" s="151" t="str">
        <f>IF(COUNTBLANK(B19)=1," ",COUNTA($B$14:B19))</f>
        <v xml:space="preserve"> </v>
      </c>
      <c r="B19" s="159"/>
      <c r="C19" s="160" t="s">
        <v>76</v>
      </c>
      <c r="D19" s="161" t="s">
        <v>75</v>
      </c>
      <c r="E19" s="155">
        <v>4059</v>
      </c>
      <c r="F19" s="156"/>
      <c r="G19" s="157"/>
      <c r="H19" s="162">
        <f t="shared" si="0"/>
        <v>0</v>
      </c>
      <c r="I19" s="157"/>
      <c r="J19" s="157"/>
      <c r="K19" s="163">
        <f t="shared" si="1"/>
        <v>0</v>
      </c>
      <c r="L19" s="164">
        <f t="shared" si="2"/>
        <v>0</v>
      </c>
      <c r="M19" s="162">
        <f t="shared" si="3"/>
        <v>0</v>
      </c>
      <c r="N19" s="162">
        <f t="shared" si="4"/>
        <v>0</v>
      </c>
      <c r="O19" s="162">
        <f t="shared" si="5"/>
        <v>0</v>
      </c>
      <c r="P19" s="163">
        <f t="shared" si="6"/>
        <v>0</v>
      </c>
    </row>
    <row r="20" spans="1:16" x14ac:dyDescent="0.2">
      <c r="A20" s="151" t="str">
        <f>IF(COUNTBLANK(B20)=1," ",COUNTA($B$14:B20))</f>
        <v xml:space="preserve"> </v>
      </c>
      <c r="B20" s="159"/>
      <c r="C20" s="160" t="s">
        <v>77</v>
      </c>
      <c r="D20" s="161" t="s">
        <v>75</v>
      </c>
      <c r="E20" s="155">
        <v>4464.5</v>
      </c>
      <c r="F20" s="156"/>
      <c r="G20" s="157"/>
      <c r="H20" s="162">
        <f t="shared" si="0"/>
        <v>0</v>
      </c>
      <c r="I20" s="157"/>
      <c r="J20" s="157"/>
      <c r="K20" s="163">
        <f t="shared" si="1"/>
        <v>0</v>
      </c>
      <c r="L20" s="164">
        <f t="shared" si="2"/>
        <v>0</v>
      </c>
      <c r="M20" s="162">
        <f t="shared" si="3"/>
        <v>0</v>
      </c>
      <c r="N20" s="162">
        <f t="shared" si="4"/>
        <v>0</v>
      </c>
      <c r="O20" s="162">
        <f t="shared" si="5"/>
        <v>0</v>
      </c>
      <c r="P20" s="163">
        <f t="shared" si="6"/>
        <v>0</v>
      </c>
    </row>
    <row r="21" spans="1:16" x14ac:dyDescent="0.2">
      <c r="A21" s="151">
        <f>IF(COUNTBLANK(B21)=1," ",COUNTA($B$14:B21))</f>
        <v>4</v>
      </c>
      <c r="B21" s="159" t="s">
        <v>66</v>
      </c>
      <c r="C21" s="160" t="s">
        <v>78</v>
      </c>
      <c r="D21" s="161" t="s">
        <v>71</v>
      </c>
      <c r="E21" s="155">
        <v>1</v>
      </c>
      <c r="F21" s="156"/>
      <c r="G21" s="157"/>
      <c r="H21" s="162">
        <f t="shared" si="0"/>
        <v>0</v>
      </c>
      <c r="I21" s="157"/>
      <c r="J21" s="157"/>
      <c r="K21" s="163">
        <f t="shared" si="1"/>
        <v>0</v>
      </c>
      <c r="L21" s="164">
        <f t="shared" si="2"/>
        <v>0</v>
      </c>
      <c r="M21" s="162">
        <f t="shared" si="3"/>
        <v>0</v>
      </c>
      <c r="N21" s="162">
        <f t="shared" si="4"/>
        <v>0</v>
      </c>
      <c r="O21" s="162">
        <f t="shared" si="5"/>
        <v>0</v>
      </c>
      <c r="P21" s="163">
        <f t="shared" si="6"/>
        <v>0</v>
      </c>
    </row>
    <row r="22" spans="1:16" x14ac:dyDescent="0.2">
      <c r="A22" s="151" t="str">
        <f>IF(COUNTBLANK(B22)=1," ",COUNTA($B$14:B22))</f>
        <v xml:space="preserve"> </v>
      </c>
      <c r="B22" s="159"/>
      <c r="C22" s="160" t="s">
        <v>79</v>
      </c>
      <c r="D22" s="161" t="s">
        <v>80</v>
      </c>
      <c r="E22" s="155">
        <v>5</v>
      </c>
      <c r="F22" s="156"/>
      <c r="G22" s="157"/>
      <c r="H22" s="162">
        <f t="shared" si="0"/>
        <v>0</v>
      </c>
      <c r="I22" s="157"/>
      <c r="J22" s="157"/>
      <c r="K22" s="163">
        <f t="shared" si="1"/>
        <v>0</v>
      </c>
      <c r="L22" s="164">
        <f t="shared" si="2"/>
        <v>0</v>
      </c>
      <c r="M22" s="162">
        <f t="shared" si="3"/>
        <v>0</v>
      </c>
      <c r="N22" s="162">
        <f t="shared" si="4"/>
        <v>0</v>
      </c>
      <c r="O22" s="162">
        <f t="shared" si="5"/>
        <v>0</v>
      </c>
      <c r="P22" s="163">
        <f t="shared" si="6"/>
        <v>0</v>
      </c>
    </row>
    <row r="23" spans="1:16" x14ac:dyDescent="0.2">
      <c r="A23" s="151">
        <f>IF(COUNTBLANK(B23)=1," ",COUNTA($B$14:B23))</f>
        <v>5</v>
      </c>
      <c r="B23" s="159" t="s">
        <v>66</v>
      </c>
      <c r="C23" s="160" t="s">
        <v>81</v>
      </c>
      <c r="D23" s="161" t="s">
        <v>71</v>
      </c>
      <c r="E23" s="155">
        <v>1</v>
      </c>
      <c r="F23" s="156"/>
      <c r="G23" s="157"/>
      <c r="H23" s="162">
        <f t="shared" si="0"/>
        <v>0</v>
      </c>
      <c r="I23" s="157"/>
      <c r="J23" s="157"/>
      <c r="K23" s="163">
        <f t="shared" si="1"/>
        <v>0</v>
      </c>
      <c r="L23" s="164">
        <f t="shared" si="2"/>
        <v>0</v>
      </c>
      <c r="M23" s="162">
        <f t="shared" si="3"/>
        <v>0</v>
      </c>
      <c r="N23" s="162">
        <f t="shared" si="4"/>
        <v>0</v>
      </c>
      <c r="O23" s="162">
        <f t="shared" si="5"/>
        <v>0</v>
      </c>
      <c r="P23" s="163">
        <f t="shared" si="6"/>
        <v>0</v>
      </c>
    </row>
    <row r="24" spans="1:16" x14ac:dyDescent="0.2">
      <c r="A24" s="151">
        <f>IF(COUNTBLANK(B24)=1," ",COUNTA($B$14:B24))</f>
        <v>6</v>
      </c>
      <c r="B24" s="159" t="s">
        <v>66</v>
      </c>
      <c r="C24" s="160" t="s">
        <v>82</v>
      </c>
      <c r="D24" s="161" t="s">
        <v>71</v>
      </c>
      <c r="E24" s="155">
        <v>2</v>
      </c>
      <c r="F24" s="156"/>
      <c r="G24" s="157"/>
      <c r="H24" s="162">
        <f t="shared" si="0"/>
        <v>0</v>
      </c>
      <c r="I24" s="157"/>
      <c r="J24" s="157"/>
      <c r="K24" s="163">
        <f t="shared" si="1"/>
        <v>0</v>
      </c>
      <c r="L24" s="164">
        <f t="shared" si="2"/>
        <v>0</v>
      </c>
      <c r="M24" s="162">
        <f t="shared" si="3"/>
        <v>0</v>
      </c>
      <c r="N24" s="162">
        <f t="shared" si="4"/>
        <v>0</v>
      </c>
      <c r="O24" s="162">
        <f t="shared" si="5"/>
        <v>0</v>
      </c>
      <c r="P24" s="163">
        <f t="shared" si="6"/>
        <v>0</v>
      </c>
    </row>
    <row r="25" spans="1:16" x14ac:dyDescent="0.2">
      <c r="A25" s="151">
        <f>IF(COUNTBLANK(B25)=1," ",COUNTA($B$14:B25))</f>
        <v>7</v>
      </c>
      <c r="B25" s="159" t="s">
        <v>66</v>
      </c>
      <c r="C25" s="160" t="s">
        <v>83</v>
      </c>
      <c r="D25" s="161" t="s">
        <v>71</v>
      </c>
      <c r="E25" s="155">
        <v>1</v>
      </c>
      <c r="F25" s="156"/>
      <c r="G25" s="157"/>
      <c r="H25" s="162">
        <f t="shared" si="0"/>
        <v>0</v>
      </c>
      <c r="I25" s="157"/>
      <c r="J25" s="157"/>
      <c r="K25" s="163">
        <f t="shared" si="1"/>
        <v>0</v>
      </c>
      <c r="L25" s="164">
        <f t="shared" si="2"/>
        <v>0</v>
      </c>
      <c r="M25" s="162">
        <f t="shared" si="3"/>
        <v>0</v>
      </c>
      <c r="N25" s="162">
        <f t="shared" si="4"/>
        <v>0</v>
      </c>
      <c r="O25" s="162">
        <f t="shared" si="5"/>
        <v>0</v>
      </c>
      <c r="P25" s="163">
        <f t="shared" si="6"/>
        <v>0</v>
      </c>
    </row>
    <row r="26" spans="1:16" ht="22.5" x14ac:dyDescent="0.2">
      <c r="A26" s="151">
        <f>IF(COUNTBLANK(B26)=1," ",COUNTA($B$14:B26))</f>
        <v>8</v>
      </c>
      <c r="B26" s="159" t="s">
        <v>66</v>
      </c>
      <c r="C26" s="160" t="s">
        <v>84</v>
      </c>
      <c r="D26" s="161" t="s">
        <v>75</v>
      </c>
      <c r="E26" s="155">
        <v>2760.2456363636365</v>
      </c>
      <c r="F26" s="156"/>
      <c r="G26" s="157"/>
      <c r="H26" s="162">
        <f t="shared" si="0"/>
        <v>0</v>
      </c>
      <c r="I26" s="157"/>
      <c r="J26" s="157"/>
      <c r="K26" s="163">
        <f t="shared" si="1"/>
        <v>0</v>
      </c>
      <c r="L26" s="164">
        <f t="shared" si="2"/>
        <v>0</v>
      </c>
      <c r="M26" s="162">
        <f t="shared" si="3"/>
        <v>0</v>
      </c>
      <c r="N26" s="162">
        <f t="shared" si="4"/>
        <v>0</v>
      </c>
      <c r="O26" s="162">
        <f t="shared" si="5"/>
        <v>0</v>
      </c>
      <c r="P26" s="163">
        <f t="shared" si="6"/>
        <v>0</v>
      </c>
    </row>
    <row r="27" spans="1:16" x14ac:dyDescent="0.2">
      <c r="A27" s="151" t="str">
        <f>IF(COUNTBLANK(B27)=1," ",COUNTA($B$14:B27))</f>
        <v xml:space="preserve"> </v>
      </c>
      <c r="B27" s="159"/>
      <c r="C27" s="165" t="s">
        <v>85</v>
      </c>
      <c r="D27" s="161" t="s">
        <v>86</v>
      </c>
      <c r="E27" s="155">
        <v>911</v>
      </c>
      <c r="F27" s="156"/>
      <c r="G27" s="157"/>
      <c r="H27" s="162">
        <f t="shared" si="0"/>
        <v>0</v>
      </c>
      <c r="I27" s="157"/>
      <c r="J27" s="157"/>
      <c r="K27" s="163">
        <f t="shared" si="1"/>
        <v>0</v>
      </c>
      <c r="L27" s="164">
        <f t="shared" si="2"/>
        <v>0</v>
      </c>
      <c r="M27" s="162">
        <f t="shared" si="3"/>
        <v>0</v>
      </c>
      <c r="N27" s="162">
        <f t="shared" si="4"/>
        <v>0</v>
      </c>
      <c r="O27" s="162">
        <f t="shared" si="5"/>
        <v>0</v>
      </c>
      <c r="P27" s="163">
        <f t="shared" si="6"/>
        <v>0</v>
      </c>
    </row>
    <row r="28" spans="1:16" x14ac:dyDescent="0.2">
      <c r="A28" s="151" t="str">
        <f>IF(COUNTBLANK(B28)=1," ",COUNTA($B$14:B28))</f>
        <v xml:space="preserve"> </v>
      </c>
      <c r="B28" s="159"/>
      <c r="C28" s="165" t="s">
        <v>87</v>
      </c>
      <c r="D28" s="161" t="s">
        <v>88</v>
      </c>
      <c r="E28" s="155">
        <v>13801.23</v>
      </c>
      <c r="F28" s="156"/>
      <c r="G28" s="157"/>
      <c r="H28" s="162">
        <f t="shared" si="0"/>
        <v>0</v>
      </c>
      <c r="I28" s="157"/>
      <c r="J28" s="157"/>
      <c r="K28" s="163">
        <f t="shared" si="1"/>
        <v>0</v>
      </c>
      <c r="L28" s="164">
        <f t="shared" si="2"/>
        <v>0</v>
      </c>
      <c r="M28" s="162">
        <f t="shared" si="3"/>
        <v>0</v>
      </c>
      <c r="N28" s="162">
        <f t="shared" si="4"/>
        <v>0</v>
      </c>
      <c r="O28" s="162">
        <f t="shared" si="5"/>
        <v>0</v>
      </c>
      <c r="P28" s="163">
        <f t="shared" si="6"/>
        <v>0</v>
      </c>
    </row>
    <row r="29" spans="1:16" ht="56.25" x14ac:dyDescent="0.2">
      <c r="A29" s="151">
        <f>IF(COUNTBLANK(B29)=1," ",COUNTA($B$14:B29))</f>
        <v>9</v>
      </c>
      <c r="B29" s="159" t="s">
        <v>765</v>
      </c>
      <c r="C29" s="160" t="s">
        <v>793</v>
      </c>
      <c r="D29" s="161" t="s">
        <v>75</v>
      </c>
      <c r="E29" s="155">
        <v>2276</v>
      </c>
      <c r="F29" s="156"/>
      <c r="G29" s="157"/>
      <c r="H29" s="162">
        <f t="shared" si="0"/>
        <v>0</v>
      </c>
      <c r="I29" s="157"/>
      <c r="J29" s="157"/>
      <c r="K29" s="163">
        <f t="shared" si="1"/>
        <v>0</v>
      </c>
      <c r="L29" s="164">
        <f t="shared" si="2"/>
        <v>0</v>
      </c>
      <c r="M29" s="162">
        <f t="shared" si="3"/>
        <v>0</v>
      </c>
      <c r="N29" s="162">
        <f t="shared" si="4"/>
        <v>0</v>
      </c>
      <c r="O29" s="162">
        <f t="shared" si="5"/>
        <v>0</v>
      </c>
      <c r="P29" s="163">
        <f t="shared" si="6"/>
        <v>0</v>
      </c>
    </row>
    <row r="30" spans="1:16" ht="67.5" x14ac:dyDescent="0.2">
      <c r="A30" s="151">
        <f>IF(COUNTBLANK(B30)=1," ",COUNTA($B$14:B30))</f>
        <v>10</v>
      </c>
      <c r="B30" s="159" t="s">
        <v>89</v>
      </c>
      <c r="C30" s="160" t="s">
        <v>792</v>
      </c>
      <c r="D30" s="161" t="s">
        <v>75</v>
      </c>
      <c r="E30" s="155">
        <v>50.3</v>
      </c>
      <c r="F30" s="156"/>
      <c r="G30" s="157"/>
      <c r="H30" s="162">
        <f t="shared" si="0"/>
        <v>0</v>
      </c>
      <c r="I30" s="157"/>
      <c r="J30" s="157"/>
      <c r="K30" s="163">
        <f t="shared" si="1"/>
        <v>0</v>
      </c>
      <c r="L30" s="164">
        <f t="shared" si="2"/>
        <v>0</v>
      </c>
      <c r="M30" s="162">
        <f t="shared" si="3"/>
        <v>0</v>
      </c>
      <c r="N30" s="162">
        <f t="shared" si="4"/>
        <v>0</v>
      </c>
      <c r="O30" s="162">
        <f t="shared" si="5"/>
        <v>0</v>
      </c>
      <c r="P30" s="163">
        <f t="shared" si="6"/>
        <v>0</v>
      </c>
    </row>
    <row r="31" spans="1:16" ht="56.25" x14ac:dyDescent="0.2">
      <c r="A31" s="151">
        <f>IF(COUNTBLANK(B31)=1," ",COUNTA($B$14:B31))</f>
        <v>11</v>
      </c>
      <c r="B31" s="159" t="s">
        <v>90</v>
      </c>
      <c r="C31" s="160" t="s">
        <v>791</v>
      </c>
      <c r="D31" s="161" t="s">
        <v>75</v>
      </c>
      <c r="E31" s="155">
        <v>29</v>
      </c>
      <c r="F31" s="156"/>
      <c r="G31" s="157"/>
      <c r="H31" s="162">
        <f t="shared" si="0"/>
        <v>0</v>
      </c>
      <c r="I31" s="157"/>
      <c r="J31" s="157"/>
      <c r="K31" s="163">
        <f t="shared" si="1"/>
        <v>0</v>
      </c>
      <c r="L31" s="164">
        <f t="shared" si="2"/>
        <v>0</v>
      </c>
      <c r="M31" s="162">
        <f t="shared" si="3"/>
        <v>0</v>
      </c>
      <c r="N31" s="162">
        <f t="shared" si="4"/>
        <v>0</v>
      </c>
      <c r="O31" s="162">
        <f t="shared" si="5"/>
        <v>0</v>
      </c>
      <c r="P31" s="163">
        <f t="shared" si="6"/>
        <v>0</v>
      </c>
    </row>
    <row r="32" spans="1:16" ht="33.75" x14ac:dyDescent="0.2">
      <c r="A32" s="151">
        <f>IF(COUNTBLANK(B32)=1," ",COUNTA($B$14:B32))</f>
        <v>12</v>
      </c>
      <c r="B32" s="152" t="s">
        <v>91</v>
      </c>
      <c r="C32" s="153" t="s">
        <v>778</v>
      </c>
      <c r="D32" s="154" t="s">
        <v>75</v>
      </c>
      <c r="E32" s="155">
        <v>73.5</v>
      </c>
      <c r="F32" s="156"/>
      <c r="G32" s="157"/>
      <c r="H32" s="162">
        <f t="shared" si="0"/>
        <v>0</v>
      </c>
      <c r="I32" s="157"/>
      <c r="J32" s="157"/>
      <c r="K32" s="163">
        <f t="shared" si="1"/>
        <v>0</v>
      </c>
      <c r="L32" s="164">
        <f t="shared" si="2"/>
        <v>0</v>
      </c>
      <c r="M32" s="162">
        <f t="shared" si="3"/>
        <v>0</v>
      </c>
      <c r="N32" s="162">
        <f t="shared" si="4"/>
        <v>0</v>
      </c>
      <c r="O32" s="162">
        <f t="shared" si="5"/>
        <v>0</v>
      </c>
      <c r="P32" s="163">
        <f t="shared" si="6"/>
        <v>0</v>
      </c>
    </row>
    <row r="33" spans="1:16" ht="45" x14ac:dyDescent="0.2">
      <c r="A33" s="151">
        <f>IF(COUNTBLANK(B33)=1," ",COUNTA($B$14:B33))</f>
        <v>13</v>
      </c>
      <c r="B33" s="159" t="s">
        <v>92</v>
      </c>
      <c r="C33" s="160" t="s">
        <v>790</v>
      </c>
      <c r="D33" s="161" t="s">
        <v>75</v>
      </c>
      <c r="E33" s="155">
        <v>514.52500000000009</v>
      </c>
      <c r="F33" s="156"/>
      <c r="G33" s="157"/>
      <c r="H33" s="162">
        <f t="shared" si="0"/>
        <v>0</v>
      </c>
      <c r="I33" s="157"/>
      <c r="J33" s="157"/>
      <c r="K33" s="163">
        <f t="shared" si="1"/>
        <v>0</v>
      </c>
      <c r="L33" s="164">
        <f t="shared" si="2"/>
        <v>0</v>
      </c>
      <c r="M33" s="162">
        <f t="shared" si="3"/>
        <v>0</v>
      </c>
      <c r="N33" s="162">
        <f t="shared" si="4"/>
        <v>0</v>
      </c>
      <c r="O33" s="162">
        <f t="shared" si="5"/>
        <v>0</v>
      </c>
      <c r="P33" s="163">
        <f t="shared" si="6"/>
        <v>0</v>
      </c>
    </row>
    <row r="34" spans="1:16" ht="33.75" x14ac:dyDescent="0.2">
      <c r="A34" s="151">
        <f>IF(COUNTBLANK(B34)=1," ",COUNTA($B$14:B34))</f>
        <v>14</v>
      </c>
      <c r="B34" s="159" t="s">
        <v>93</v>
      </c>
      <c r="C34" s="160" t="s">
        <v>788</v>
      </c>
      <c r="D34" s="161" t="s">
        <v>75</v>
      </c>
      <c r="E34" s="155">
        <v>7.8</v>
      </c>
      <c r="F34" s="156"/>
      <c r="G34" s="157"/>
      <c r="H34" s="162">
        <f t="shared" si="0"/>
        <v>0</v>
      </c>
      <c r="I34" s="157"/>
      <c r="J34" s="157"/>
      <c r="K34" s="163">
        <f t="shared" si="1"/>
        <v>0</v>
      </c>
      <c r="L34" s="164">
        <f t="shared" si="2"/>
        <v>0</v>
      </c>
      <c r="M34" s="162">
        <f t="shared" si="3"/>
        <v>0</v>
      </c>
      <c r="N34" s="162">
        <f t="shared" si="4"/>
        <v>0</v>
      </c>
      <c r="O34" s="162">
        <f t="shared" si="5"/>
        <v>0</v>
      </c>
      <c r="P34" s="163">
        <f t="shared" si="6"/>
        <v>0</v>
      </c>
    </row>
    <row r="35" spans="1:16" ht="45" x14ac:dyDescent="0.2">
      <c r="A35" s="151">
        <f>IF(COUNTBLANK(B35)=1," ",COUNTA($B$14:B35))</f>
        <v>15</v>
      </c>
      <c r="B35" s="159" t="s">
        <v>94</v>
      </c>
      <c r="C35" s="160" t="s">
        <v>789</v>
      </c>
      <c r="D35" s="161" t="s">
        <v>75</v>
      </c>
      <c r="E35" s="155">
        <v>85.150999999999996</v>
      </c>
      <c r="F35" s="156"/>
      <c r="G35" s="157"/>
      <c r="H35" s="162">
        <f t="shared" si="0"/>
        <v>0</v>
      </c>
      <c r="I35" s="157"/>
      <c r="J35" s="157"/>
      <c r="K35" s="163">
        <f t="shared" si="1"/>
        <v>0</v>
      </c>
      <c r="L35" s="164">
        <f t="shared" si="2"/>
        <v>0</v>
      </c>
      <c r="M35" s="162">
        <f t="shared" si="3"/>
        <v>0</v>
      </c>
      <c r="N35" s="162">
        <f t="shared" si="4"/>
        <v>0</v>
      </c>
      <c r="O35" s="162">
        <f t="shared" si="5"/>
        <v>0</v>
      </c>
      <c r="P35" s="163">
        <f t="shared" si="6"/>
        <v>0</v>
      </c>
    </row>
    <row r="36" spans="1:16" ht="33.75" x14ac:dyDescent="0.2">
      <c r="A36" s="151">
        <f>IF(COUNTBLANK(B36)=1," ",COUNTA($B$14:B36))</f>
        <v>16</v>
      </c>
      <c r="B36" s="159" t="s">
        <v>66</v>
      </c>
      <c r="C36" s="160" t="s">
        <v>712</v>
      </c>
      <c r="D36" s="161"/>
      <c r="E36" s="155"/>
      <c r="F36" s="156"/>
      <c r="G36" s="157"/>
      <c r="H36" s="162">
        <f t="shared" si="0"/>
        <v>0</v>
      </c>
      <c r="I36" s="157"/>
      <c r="J36" s="157"/>
      <c r="K36" s="163">
        <f t="shared" si="1"/>
        <v>0</v>
      </c>
      <c r="L36" s="164">
        <f t="shared" si="2"/>
        <v>0</v>
      </c>
      <c r="M36" s="162">
        <f t="shared" si="3"/>
        <v>0</v>
      </c>
      <c r="N36" s="162">
        <f t="shared" si="4"/>
        <v>0</v>
      </c>
      <c r="O36" s="162">
        <f t="shared" si="5"/>
        <v>0</v>
      </c>
      <c r="P36" s="163">
        <f t="shared" si="6"/>
        <v>0</v>
      </c>
    </row>
    <row r="37" spans="1:16" x14ac:dyDescent="0.2">
      <c r="A37" s="151" t="str">
        <f>IF(COUNTBLANK(B37)=1," ",COUNTA($B$14:B37))</f>
        <v xml:space="preserve"> </v>
      </c>
      <c r="B37" s="159"/>
      <c r="C37" s="160" t="s">
        <v>95</v>
      </c>
      <c r="D37" s="161" t="s">
        <v>96</v>
      </c>
      <c r="E37" s="155">
        <v>17043</v>
      </c>
      <c r="F37" s="156"/>
      <c r="G37" s="157"/>
      <c r="H37" s="162">
        <f t="shared" si="0"/>
        <v>0</v>
      </c>
      <c r="I37" s="157"/>
      <c r="J37" s="157"/>
      <c r="K37" s="163">
        <f t="shared" si="1"/>
        <v>0</v>
      </c>
      <c r="L37" s="164">
        <f t="shared" si="2"/>
        <v>0</v>
      </c>
      <c r="M37" s="162">
        <f t="shared" si="3"/>
        <v>0</v>
      </c>
      <c r="N37" s="162">
        <f t="shared" si="4"/>
        <v>0</v>
      </c>
      <c r="O37" s="162">
        <f t="shared" si="5"/>
        <v>0</v>
      </c>
      <c r="P37" s="163">
        <f t="shared" si="6"/>
        <v>0</v>
      </c>
    </row>
    <row r="38" spans="1:16" x14ac:dyDescent="0.2">
      <c r="A38" s="151" t="str">
        <f>IF(COUNTBLANK(B38)=1," ",COUNTA($B$14:B38))</f>
        <v xml:space="preserve"> </v>
      </c>
      <c r="B38" s="159"/>
      <c r="C38" s="160" t="s">
        <v>713</v>
      </c>
      <c r="D38" s="161" t="s">
        <v>96</v>
      </c>
      <c r="E38" s="155">
        <v>1722</v>
      </c>
      <c r="F38" s="156"/>
      <c r="G38" s="157"/>
      <c r="H38" s="162">
        <f t="shared" si="0"/>
        <v>0</v>
      </c>
      <c r="I38" s="157"/>
      <c r="J38" s="157"/>
      <c r="K38" s="163">
        <f t="shared" si="1"/>
        <v>0</v>
      </c>
      <c r="L38" s="164">
        <f t="shared" si="2"/>
        <v>0</v>
      </c>
      <c r="M38" s="162">
        <f t="shared" si="3"/>
        <v>0</v>
      </c>
      <c r="N38" s="162">
        <f t="shared" si="4"/>
        <v>0</v>
      </c>
      <c r="O38" s="162">
        <f t="shared" si="5"/>
        <v>0</v>
      </c>
      <c r="P38" s="163">
        <f t="shared" si="6"/>
        <v>0</v>
      </c>
    </row>
    <row r="39" spans="1:16" ht="56.25" x14ac:dyDescent="0.2">
      <c r="A39" s="151">
        <f>IF(COUNTBLANK(B39)=1," ",COUNTA($B$14:B39))</f>
        <v>17</v>
      </c>
      <c r="B39" s="159" t="s">
        <v>66</v>
      </c>
      <c r="C39" s="177" t="s">
        <v>766</v>
      </c>
      <c r="D39" s="161" t="s">
        <v>75</v>
      </c>
      <c r="E39" s="155">
        <f>154.84*1.05</f>
        <v>162.58200000000002</v>
      </c>
      <c r="F39" s="156"/>
      <c r="G39" s="157"/>
      <c r="H39" s="162">
        <f t="shared" si="0"/>
        <v>0</v>
      </c>
      <c r="I39" s="157"/>
      <c r="J39" s="157"/>
      <c r="K39" s="163">
        <f t="shared" si="1"/>
        <v>0</v>
      </c>
      <c r="L39" s="164">
        <f t="shared" si="2"/>
        <v>0</v>
      </c>
      <c r="M39" s="162">
        <f t="shared" si="3"/>
        <v>0</v>
      </c>
      <c r="N39" s="162">
        <f t="shared" si="4"/>
        <v>0</v>
      </c>
      <c r="O39" s="162">
        <f t="shared" si="5"/>
        <v>0</v>
      </c>
      <c r="P39" s="163">
        <f t="shared" si="6"/>
        <v>0</v>
      </c>
    </row>
    <row r="40" spans="1:16" x14ac:dyDescent="0.2">
      <c r="A40" s="151" t="str">
        <f>IF(COUNTBLANK(B40)=1," ",COUNTA($B$14:B40))</f>
        <v xml:space="preserve"> </v>
      </c>
      <c r="B40" s="159"/>
      <c r="C40" s="160" t="s">
        <v>97</v>
      </c>
      <c r="D40" s="161" t="s">
        <v>88</v>
      </c>
      <c r="E40" s="155">
        <v>1625.82</v>
      </c>
      <c r="F40" s="156"/>
      <c r="G40" s="157"/>
      <c r="H40" s="162">
        <f t="shared" si="0"/>
        <v>0</v>
      </c>
      <c r="I40" s="157"/>
      <c r="J40" s="157"/>
      <c r="K40" s="163">
        <f t="shared" si="1"/>
        <v>0</v>
      </c>
      <c r="L40" s="164">
        <f t="shared" si="2"/>
        <v>0</v>
      </c>
      <c r="M40" s="162">
        <f t="shared" si="3"/>
        <v>0</v>
      </c>
      <c r="N40" s="162">
        <f t="shared" si="4"/>
        <v>0</v>
      </c>
      <c r="O40" s="162">
        <f t="shared" si="5"/>
        <v>0</v>
      </c>
      <c r="P40" s="163">
        <f t="shared" si="6"/>
        <v>0</v>
      </c>
    </row>
    <row r="41" spans="1:16" x14ac:dyDescent="0.2">
      <c r="A41" s="151" t="str">
        <f>IF(COUNTBLANK(B41)=1," ",COUNTA($B$14:B41))</f>
        <v xml:space="preserve"> </v>
      </c>
      <c r="B41" s="159"/>
      <c r="C41" s="160" t="s">
        <v>98</v>
      </c>
      <c r="D41" s="161" t="s">
        <v>75</v>
      </c>
      <c r="E41" s="155">
        <v>357.69</v>
      </c>
      <c r="F41" s="156"/>
      <c r="G41" s="157"/>
      <c r="H41" s="162">
        <f t="shared" si="0"/>
        <v>0</v>
      </c>
      <c r="I41" s="157"/>
      <c r="J41" s="157"/>
      <c r="K41" s="163">
        <f t="shared" si="1"/>
        <v>0</v>
      </c>
      <c r="L41" s="164">
        <f t="shared" si="2"/>
        <v>0</v>
      </c>
      <c r="M41" s="162">
        <f t="shared" si="3"/>
        <v>0</v>
      </c>
      <c r="N41" s="162">
        <f t="shared" si="4"/>
        <v>0</v>
      </c>
      <c r="O41" s="162">
        <f t="shared" si="5"/>
        <v>0</v>
      </c>
      <c r="P41" s="163">
        <f t="shared" si="6"/>
        <v>0</v>
      </c>
    </row>
    <row r="42" spans="1:16" x14ac:dyDescent="0.2">
      <c r="A42" s="151" t="str">
        <f>IF(COUNTBLANK(B42)=1," ",COUNTA($B$14:B42))</f>
        <v xml:space="preserve"> </v>
      </c>
      <c r="B42" s="159"/>
      <c r="C42" s="160" t="s">
        <v>99</v>
      </c>
      <c r="D42" s="161" t="s">
        <v>88</v>
      </c>
      <c r="E42" s="155">
        <v>48.78</v>
      </c>
      <c r="F42" s="156"/>
      <c r="G42" s="157"/>
      <c r="H42" s="162">
        <f t="shared" si="0"/>
        <v>0</v>
      </c>
      <c r="I42" s="157"/>
      <c r="J42" s="157"/>
      <c r="K42" s="163">
        <f t="shared" si="1"/>
        <v>0</v>
      </c>
      <c r="L42" s="164">
        <f t="shared" si="2"/>
        <v>0</v>
      </c>
      <c r="M42" s="162">
        <f t="shared" si="3"/>
        <v>0</v>
      </c>
      <c r="N42" s="162">
        <f t="shared" si="4"/>
        <v>0</v>
      </c>
      <c r="O42" s="162">
        <f t="shared" si="5"/>
        <v>0</v>
      </c>
      <c r="P42" s="163">
        <f t="shared" si="6"/>
        <v>0</v>
      </c>
    </row>
    <row r="43" spans="1:16" x14ac:dyDescent="0.2">
      <c r="A43" s="151" t="str">
        <f>IF(COUNTBLANK(B43)=1," ",COUNTA($B$14:B43))</f>
        <v xml:space="preserve"> </v>
      </c>
      <c r="B43" s="159"/>
      <c r="C43" s="160" t="s">
        <v>100</v>
      </c>
      <c r="D43" s="161" t="s">
        <v>88</v>
      </c>
      <c r="E43" s="155">
        <v>601.55999999999995</v>
      </c>
      <c r="F43" s="156"/>
      <c r="G43" s="157"/>
      <c r="H43" s="162">
        <f t="shared" si="0"/>
        <v>0</v>
      </c>
      <c r="I43" s="157"/>
      <c r="J43" s="157"/>
      <c r="K43" s="163">
        <f t="shared" si="1"/>
        <v>0</v>
      </c>
      <c r="L43" s="164">
        <f t="shared" si="2"/>
        <v>0</v>
      </c>
      <c r="M43" s="162">
        <f t="shared" si="3"/>
        <v>0</v>
      </c>
      <c r="N43" s="162">
        <f t="shared" si="4"/>
        <v>0</v>
      </c>
      <c r="O43" s="162">
        <f t="shared" si="5"/>
        <v>0</v>
      </c>
      <c r="P43" s="163">
        <f t="shared" si="6"/>
        <v>0</v>
      </c>
    </row>
    <row r="44" spans="1:16" x14ac:dyDescent="0.2">
      <c r="A44" s="151" t="str">
        <f>IF(COUNTBLANK(B44)=1," ",COUNTA($B$14:B44))</f>
        <v xml:space="preserve"> </v>
      </c>
      <c r="B44" s="159"/>
      <c r="C44" s="160" t="s">
        <v>101</v>
      </c>
      <c r="D44" s="161" t="s">
        <v>102</v>
      </c>
      <c r="E44" s="155">
        <v>15</v>
      </c>
      <c r="F44" s="156"/>
      <c r="G44" s="157"/>
      <c r="H44" s="162">
        <f t="shared" si="0"/>
        <v>0</v>
      </c>
      <c r="I44" s="157"/>
      <c r="J44" s="157"/>
      <c r="K44" s="163">
        <f t="shared" si="1"/>
        <v>0</v>
      </c>
      <c r="L44" s="164">
        <f t="shared" si="2"/>
        <v>0</v>
      </c>
      <c r="M44" s="162">
        <f t="shared" si="3"/>
        <v>0</v>
      </c>
      <c r="N44" s="162">
        <f t="shared" si="4"/>
        <v>0</v>
      </c>
      <c r="O44" s="162">
        <f t="shared" si="5"/>
        <v>0</v>
      </c>
      <c r="P44" s="163">
        <f t="shared" si="6"/>
        <v>0</v>
      </c>
    </row>
    <row r="45" spans="1:16" ht="56.25" x14ac:dyDescent="0.2">
      <c r="A45" s="151">
        <f>IF(COUNTBLANK(B45)=1," ",COUNTA($B$14:B45))</f>
        <v>18</v>
      </c>
      <c r="B45" s="159" t="s">
        <v>66</v>
      </c>
      <c r="C45" s="160" t="s">
        <v>767</v>
      </c>
      <c r="D45" s="161" t="s">
        <v>75</v>
      </c>
      <c r="E45" s="155">
        <f>3248.95*1.05</f>
        <v>3411.3975</v>
      </c>
      <c r="F45" s="156"/>
      <c r="G45" s="157"/>
      <c r="H45" s="162">
        <f t="shared" si="0"/>
        <v>0</v>
      </c>
      <c r="I45" s="157"/>
      <c r="J45" s="157"/>
      <c r="K45" s="163">
        <f t="shared" si="1"/>
        <v>0</v>
      </c>
      <c r="L45" s="164">
        <f t="shared" si="2"/>
        <v>0</v>
      </c>
      <c r="M45" s="162">
        <f t="shared" si="3"/>
        <v>0</v>
      </c>
      <c r="N45" s="162">
        <f t="shared" si="4"/>
        <v>0</v>
      </c>
      <c r="O45" s="162">
        <f t="shared" si="5"/>
        <v>0</v>
      </c>
      <c r="P45" s="163">
        <f t="shared" si="6"/>
        <v>0</v>
      </c>
    </row>
    <row r="46" spans="1:16" x14ac:dyDescent="0.2">
      <c r="A46" s="151" t="str">
        <f>IF(COUNTBLANK(B46)=1," ",COUNTA($B$14:B46))</f>
        <v xml:space="preserve"> </v>
      </c>
      <c r="B46" s="159"/>
      <c r="C46" s="160" t="s">
        <v>87</v>
      </c>
      <c r="D46" s="161" t="s">
        <v>88</v>
      </c>
      <c r="E46" s="155">
        <v>17057.009999999998</v>
      </c>
      <c r="F46" s="156"/>
      <c r="G46" s="157"/>
      <c r="H46" s="162">
        <f t="shared" si="0"/>
        <v>0</v>
      </c>
      <c r="I46" s="157"/>
      <c r="J46" s="157"/>
      <c r="K46" s="163">
        <f t="shared" si="1"/>
        <v>0</v>
      </c>
      <c r="L46" s="164">
        <f t="shared" si="2"/>
        <v>0</v>
      </c>
      <c r="M46" s="162">
        <f t="shared" si="3"/>
        <v>0</v>
      </c>
      <c r="N46" s="162">
        <f t="shared" si="4"/>
        <v>0</v>
      </c>
      <c r="O46" s="162">
        <f t="shared" si="5"/>
        <v>0</v>
      </c>
      <c r="P46" s="163">
        <f t="shared" si="6"/>
        <v>0</v>
      </c>
    </row>
    <row r="47" spans="1:16" x14ac:dyDescent="0.2">
      <c r="A47" s="151" t="str">
        <f>IF(COUNTBLANK(B47)=1," ",COUNTA($B$14:B47))</f>
        <v xml:space="preserve"> </v>
      </c>
      <c r="B47" s="159"/>
      <c r="C47" s="160" t="s">
        <v>103</v>
      </c>
      <c r="D47" s="161" t="s">
        <v>75</v>
      </c>
      <c r="E47" s="155">
        <v>3752.55</v>
      </c>
      <c r="F47" s="156"/>
      <c r="G47" s="157"/>
      <c r="H47" s="162">
        <f t="shared" si="0"/>
        <v>0</v>
      </c>
      <c r="I47" s="157"/>
      <c r="J47" s="157"/>
      <c r="K47" s="163">
        <f t="shared" si="1"/>
        <v>0</v>
      </c>
      <c r="L47" s="164">
        <f t="shared" si="2"/>
        <v>0</v>
      </c>
      <c r="M47" s="162">
        <f t="shared" si="3"/>
        <v>0</v>
      </c>
      <c r="N47" s="162">
        <f t="shared" si="4"/>
        <v>0</v>
      </c>
      <c r="O47" s="162">
        <f t="shared" si="5"/>
        <v>0</v>
      </c>
      <c r="P47" s="163">
        <f t="shared" si="6"/>
        <v>0</v>
      </c>
    </row>
    <row r="48" spans="1:16" x14ac:dyDescent="0.2">
      <c r="A48" s="151" t="str">
        <f>IF(COUNTBLANK(B48)=1," ",COUNTA($B$14:B48))</f>
        <v xml:space="preserve"> </v>
      </c>
      <c r="B48" s="159"/>
      <c r="C48" s="160" t="s">
        <v>85</v>
      </c>
      <c r="D48" s="161" t="s">
        <v>88</v>
      </c>
      <c r="E48" s="155">
        <v>1023.43</v>
      </c>
      <c r="F48" s="156"/>
      <c r="G48" s="157"/>
      <c r="H48" s="162">
        <f t="shared" si="0"/>
        <v>0</v>
      </c>
      <c r="I48" s="157"/>
      <c r="J48" s="157"/>
      <c r="K48" s="163">
        <f t="shared" si="1"/>
        <v>0</v>
      </c>
      <c r="L48" s="164">
        <f t="shared" si="2"/>
        <v>0</v>
      </c>
      <c r="M48" s="162">
        <f t="shared" si="3"/>
        <v>0</v>
      </c>
      <c r="N48" s="162">
        <f t="shared" si="4"/>
        <v>0</v>
      </c>
      <c r="O48" s="162">
        <f t="shared" si="5"/>
        <v>0</v>
      </c>
      <c r="P48" s="163">
        <f t="shared" si="6"/>
        <v>0</v>
      </c>
    </row>
    <row r="49" spans="1:16" x14ac:dyDescent="0.2">
      <c r="A49" s="151" t="str">
        <f>IF(COUNTBLANK(B49)=1," ",COUNTA($B$14:B49))</f>
        <v xml:space="preserve"> </v>
      </c>
      <c r="B49" s="152"/>
      <c r="C49" s="153" t="s">
        <v>104</v>
      </c>
      <c r="D49" s="166" t="s">
        <v>88</v>
      </c>
      <c r="E49" s="155">
        <v>12622.19</v>
      </c>
      <c r="F49" s="156"/>
      <c r="G49" s="157"/>
      <c r="H49" s="162">
        <f t="shared" si="0"/>
        <v>0</v>
      </c>
      <c r="I49" s="157"/>
      <c r="J49" s="157"/>
      <c r="K49" s="163">
        <f t="shared" si="1"/>
        <v>0</v>
      </c>
      <c r="L49" s="164">
        <f t="shared" si="2"/>
        <v>0</v>
      </c>
      <c r="M49" s="162">
        <f t="shared" si="3"/>
        <v>0</v>
      </c>
      <c r="N49" s="162">
        <f t="shared" si="4"/>
        <v>0</v>
      </c>
      <c r="O49" s="162">
        <f t="shared" si="5"/>
        <v>0</v>
      </c>
      <c r="P49" s="163">
        <f t="shared" si="6"/>
        <v>0</v>
      </c>
    </row>
    <row r="50" spans="1:16" x14ac:dyDescent="0.2">
      <c r="A50" s="151" t="str">
        <f>IF(COUNTBLANK(B50)=1," ",COUNTA($B$14:B50))</f>
        <v xml:space="preserve"> </v>
      </c>
      <c r="B50" s="159"/>
      <c r="C50" s="160" t="s">
        <v>105</v>
      </c>
      <c r="D50" s="161" t="s">
        <v>102</v>
      </c>
      <c r="E50" s="155">
        <v>308</v>
      </c>
      <c r="F50" s="156"/>
      <c r="G50" s="157"/>
      <c r="H50" s="162">
        <f t="shared" si="0"/>
        <v>0</v>
      </c>
      <c r="I50" s="157"/>
      <c r="J50" s="157"/>
      <c r="K50" s="163">
        <f t="shared" si="1"/>
        <v>0</v>
      </c>
      <c r="L50" s="164">
        <f t="shared" si="2"/>
        <v>0</v>
      </c>
      <c r="M50" s="162">
        <f t="shared" si="3"/>
        <v>0</v>
      </c>
      <c r="N50" s="162">
        <f t="shared" si="4"/>
        <v>0</v>
      </c>
      <c r="O50" s="162">
        <f t="shared" si="5"/>
        <v>0</v>
      </c>
      <c r="P50" s="163">
        <f t="shared" si="6"/>
        <v>0</v>
      </c>
    </row>
    <row r="51" spans="1:16" ht="22.5" x14ac:dyDescent="0.2">
      <c r="A51" s="151">
        <f>IF(COUNTBLANK(B51)=1," ",COUNTA($B$14:B51))</f>
        <v>19</v>
      </c>
      <c r="B51" s="159" t="s">
        <v>66</v>
      </c>
      <c r="C51" s="160" t="s">
        <v>714</v>
      </c>
      <c r="D51" s="161" t="s">
        <v>75</v>
      </c>
      <c r="E51" s="155">
        <v>273.05599999999998</v>
      </c>
      <c r="F51" s="156"/>
      <c r="G51" s="157"/>
      <c r="H51" s="162">
        <f t="shared" si="0"/>
        <v>0</v>
      </c>
      <c r="I51" s="157"/>
      <c r="J51" s="157"/>
      <c r="K51" s="163">
        <f t="shared" si="1"/>
        <v>0</v>
      </c>
      <c r="L51" s="164">
        <f t="shared" si="2"/>
        <v>0</v>
      </c>
      <c r="M51" s="162">
        <f t="shared" si="3"/>
        <v>0</v>
      </c>
      <c r="N51" s="162">
        <f t="shared" si="4"/>
        <v>0</v>
      </c>
      <c r="O51" s="162">
        <f t="shared" si="5"/>
        <v>0</v>
      </c>
      <c r="P51" s="163">
        <f t="shared" si="6"/>
        <v>0</v>
      </c>
    </row>
    <row r="52" spans="1:16" x14ac:dyDescent="0.2">
      <c r="A52" s="151" t="str">
        <f>IF(COUNTBLANK(B52)=1," ",COUNTA($B$14:B52))</f>
        <v xml:space="preserve"> </v>
      </c>
      <c r="B52" s="159"/>
      <c r="C52" s="160" t="s">
        <v>106</v>
      </c>
      <c r="D52" s="161" t="s">
        <v>88</v>
      </c>
      <c r="E52" s="155">
        <v>81.916799999999995</v>
      </c>
      <c r="F52" s="156"/>
      <c r="G52" s="157"/>
      <c r="H52" s="162">
        <f t="shared" si="0"/>
        <v>0</v>
      </c>
      <c r="I52" s="157"/>
      <c r="J52" s="157"/>
      <c r="K52" s="163">
        <f t="shared" si="1"/>
        <v>0</v>
      </c>
      <c r="L52" s="164">
        <f t="shared" si="2"/>
        <v>0</v>
      </c>
      <c r="M52" s="162">
        <f t="shared" si="3"/>
        <v>0</v>
      </c>
      <c r="N52" s="162">
        <f t="shared" si="4"/>
        <v>0</v>
      </c>
      <c r="O52" s="162">
        <f t="shared" si="5"/>
        <v>0</v>
      </c>
      <c r="P52" s="163">
        <f t="shared" si="6"/>
        <v>0</v>
      </c>
    </row>
    <row r="53" spans="1:16" x14ac:dyDescent="0.2">
      <c r="A53" s="151" t="str">
        <f>IF(COUNTBLANK(B53)=1," ",COUNTA($B$14:B53))</f>
        <v xml:space="preserve"> </v>
      </c>
      <c r="B53" s="159"/>
      <c r="C53" s="160" t="s">
        <v>107</v>
      </c>
      <c r="D53" s="161" t="s">
        <v>75</v>
      </c>
      <c r="E53" s="155">
        <v>286.7088</v>
      </c>
      <c r="F53" s="156"/>
      <c r="G53" s="157"/>
      <c r="H53" s="162">
        <f t="shared" si="0"/>
        <v>0</v>
      </c>
      <c r="I53" s="157"/>
      <c r="J53" s="157"/>
      <c r="K53" s="163">
        <f t="shared" si="1"/>
        <v>0</v>
      </c>
      <c r="L53" s="164">
        <f t="shared" si="2"/>
        <v>0</v>
      </c>
      <c r="M53" s="162">
        <f t="shared" si="3"/>
        <v>0</v>
      </c>
      <c r="N53" s="162">
        <f t="shared" si="4"/>
        <v>0</v>
      </c>
      <c r="O53" s="162">
        <f t="shared" si="5"/>
        <v>0</v>
      </c>
      <c r="P53" s="163">
        <f t="shared" si="6"/>
        <v>0</v>
      </c>
    </row>
    <row r="54" spans="1:16" x14ac:dyDescent="0.2">
      <c r="A54" s="151" t="str">
        <f>IF(COUNTBLANK(B54)=1," ",COUNTA($B$14:B54))</f>
        <v xml:space="preserve"> </v>
      </c>
      <c r="B54" s="159"/>
      <c r="C54" s="160" t="s">
        <v>87</v>
      </c>
      <c r="D54" s="161" t="s">
        <v>88</v>
      </c>
      <c r="E54" s="155">
        <v>1365.28</v>
      </c>
      <c r="F54" s="156"/>
      <c r="G54" s="157"/>
      <c r="H54" s="162">
        <f t="shared" si="0"/>
        <v>0</v>
      </c>
      <c r="I54" s="157"/>
      <c r="J54" s="157"/>
      <c r="K54" s="163">
        <f t="shared" si="1"/>
        <v>0</v>
      </c>
      <c r="L54" s="164">
        <f t="shared" si="2"/>
        <v>0</v>
      </c>
      <c r="M54" s="162">
        <f t="shared" si="3"/>
        <v>0</v>
      </c>
      <c r="N54" s="162">
        <f t="shared" si="4"/>
        <v>0</v>
      </c>
      <c r="O54" s="162">
        <f t="shared" si="5"/>
        <v>0</v>
      </c>
      <c r="P54" s="163">
        <f t="shared" si="6"/>
        <v>0</v>
      </c>
    </row>
    <row r="55" spans="1:16" ht="33.75" x14ac:dyDescent="0.2">
      <c r="A55" s="151" t="str">
        <f>IF(COUNTBLANK(B55)=1," ",COUNTA($B$14:B55))</f>
        <v xml:space="preserve"> </v>
      </c>
      <c r="B55" s="159"/>
      <c r="C55" s="160" t="s">
        <v>715</v>
      </c>
      <c r="D55" s="161" t="s">
        <v>96</v>
      </c>
      <c r="E55" s="155">
        <v>1638.3359999999998</v>
      </c>
      <c r="F55" s="156"/>
      <c r="G55" s="157"/>
      <c r="H55" s="162">
        <f t="shared" si="0"/>
        <v>0</v>
      </c>
      <c r="I55" s="157"/>
      <c r="J55" s="157"/>
      <c r="K55" s="163">
        <f t="shared" si="1"/>
        <v>0</v>
      </c>
      <c r="L55" s="164">
        <f t="shared" si="2"/>
        <v>0</v>
      </c>
      <c r="M55" s="162">
        <f t="shared" si="3"/>
        <v>0</v>
      </c>
      <c r="N55" s="162">
        <f t="shared" si="4"/>
        <v>0</v>
      </c>
      <c r="O55" s="162">
        <f t="shared" si="5"/>
        <v>0</v>
      </c>
      <c r="P55" s="163">
        <f t="shared" si="6"/>
        <v>0</v>
      </c>
    </row>
    <row r="56" spans="1:16" x14ac:dyDescent="0.2">
      <c r="A56" s="151" t="str">
        <f>IF(COUNTBLANK(B56)=1," ",COUNTA($B$14:B56))</f>
        <v xml:space="preserve"> </v>
      </c>
      <c r="B56" s="159"/>
      <c r="C56" s="160" t="s">
        <v>87</v>
      </c>
      <c r="D56" s="161" t="s">
        <v>88</v>
      </c>
      <c r="E56" s="155">
        <v>1365.28</v>
      </c>
      <c r="F56" s="156"/>
      <c r="G56" s="157"/>
      <c r="H56" s="162">
        <f t="shared" si="0"/>
        <v>0</v>
      </c>
      <c r="I56" s="157"/>
      <c r="J56" s="157"/>
      <c r="K56" s="163">
        <f t="shared" si="1"/>
        <v>0</v>
      </c>
      <c r="L56" s="164">
        <f t="shared" si="2"/>
        <v>0</v>
      </c>
      <c r="M56" s="162">
        <f t="shared" si="3"/>
        <v>0</v>
      </c>
      <c r="N56" s="162">
        <f t="shared" si="4"/>
        <v>0</v>
      </c>
      <c r="O56" s="162">
        <f t="shared" si="5"/>
        <v>0</v>
      </c>
      <c r="P56" s="163">
        <f t="shared" si="6"/>
        <v>0</v>
      </c>
    </row>
    <row r="57" spans="1:16" x14ac:dyDescent="0.2">
      <c r="A57" s="151" t="str">
        <f>IF(COUNTBLANK(B57)=1," ",COUNTA($B$14:B57))</f>
        <v xml:space="preserve"> </v>
      </c>
      <c r="B57" s="159"/>
      <c r="C57" s="160" t="s">
        <v>103</v>
      </c>
      <c r="D57" s="161" t="s">
        <v>108</v>
      </c>
      <c r="E57" s="155">
        <v>600.72320000000002</v>
      </c>
      <c r="F57" s="156"/>
      <c r="G57" s="157"/>
      <c r="H57" s="162">
        <f t="shared" si="0"/>
        <v>0</v>
      </c>
      <c r="I57" s="157"/>
      <c r="J57" s="157"/>
      <c r="K57" s="163">
        <f t="shared" si="1"/>
        <v>0</v>
      </c>
      <c r="L57" s="164">
        <f t="shared" si="2"/>
        <v>0</v>
      </c>
      <c r="M57" s="162">
        <f t="shared" si="3"/>
        <v>0</v>
      </c>
      <c r="N57" s="162">
        <f t="shared" si="4"/>
        <v>0</v>
      </c>
      <c r="O57" s="162">
        <f t="shared" si="5"/>
        <v>0</v>
      </c>
      <c r="P57" s="163">
        <f t="shared" si="6"/>
        <v>0</v>
      </c>
    </row>
    <row r="58" spans="1:16" ht="45" x14ac:dyDescent="0.2">
      <c r="A58" s="151">
        <f>IF(COUNTBLANK(B58)=1," ",COUNTA($B$14:B58))</f>
        <v>20</v>
      </c>
      <c r="B58" s="159" t="s">
        <v>66</v>
      </c>
      <c r="C58" s="160" t="s">
        <v>109</v>
      </c>
      <c r="D58" s="161" t="s">
        <v>108</v>
      </c>
      <c r="E58" s="155">
        <v>110.39999999999999</v>
      </c>
      <c r="F58" s="156"/>
      <c r="G58" s="157"/>
      <c r="H58" s="162">
        <f t="shared" si="0"/>
        <v>0</v>
      </c>
      <c r="I58" s="157"/>
      <c r="J58" s="157"/>
      <c r="K58" s="163">
        <f t="shared" si="1"/>
        <v>0</v>
      </c>
      <c r="L58" s="164">
        <f t="shared" si="2"/>
        <v>0</v>
      </c>
      <c r="M58" s="162">
        <f t="shared" si="3"/>
        <v>0</v>
      </c>
      <c r="N58" s="162">
        <f t="shared" si="4"/>
        <v>0</v>
      </c>
      <c r="O58" s="162">
        <f t="shared" si="5"/>
        <v>0</v>
      </c>
      <c r="P58" s="163">
        <f t="shared" si="6"/>
        <v>0</v>
      </c>
    </row>
    <row r="59" spans="1:16" x14ac:dyDescent="0.2">
      <c r="A59" s="151" t="str">
        <f>IF(COUNTBLANK(B59)=1," ",COUNTA($B$14:B59))</f>
        <v xml:space="preserve"> </v>
      </c>
      <c r="B59" s="159"/>
      <c r="C59" s="160" t="s">
        <v>97</v>
      </c>
      <c r="D59" s="161" t="s">
        <v>88</v>
      </c>
      <c r="E59" s="155">
        <v>552</v>
      </c>
      <c r="F59" s="156"/>
      <c r="G59" s="157"/>
      <c r="H59" s="162">
        <f t="shared" si="0"/>
        <v>0</v>
      </c>
      <c r="I59" s="157"/>
      <c r="J59" s="157"/>
      <c r="K59" s="163">
        <f t="shared" si="1"/>
        <v>0</v>
      </c>
      <c r="L59" s="164">
        <f t="shared" si="2"/>
        <v>0</v>
      </c>
      <c r="M59" s="162">
        <f t="shared" si="3"/>
        <v>0</v>
      </c>
      <c r="N59" s="162">
        <f t="shared" si="4"/>
        <v>0</v>
      </c>
      <c r="O59" s="162">
        <f t="shared" si="5"/>
        <v>0</v>
      </c>
      <c r="P59" s="163">
        <f t="shared" si="6"/>
        <v>0</v>
      </c>
    </row>
    <row r="60" spans="1:16" x14ac:dyDescent="0.2">
      <c r="A60" s="151" t="str">
        <f>IF(COUNTBLANK(B60)=1," ",COUNTA($B$14:B60))</f>
        <v xml:space="preserve"> </v>
      </c>
      <c r="B60" s="159"/>
      <c r="C60" s="160" t="s">
        <v>98</v>
      </c>
      <c r="D60" s="161" t="s">
        <v>108</v>
      </c>
      <c r="E60" s="155">
        <v>122</v>
      </c>
      <c r="F60" s="156"/>
      <c r="G60" s="157"/>
      <c r="H60" s="162">
        <f t="shared" si="0"/>
        <v>0</v>
      </c>
      <c r="I60" s="157"/>
      <c r="J60" s="157"/>
      <c r="K60" s="163">
        <f t="shared" si="1"/>
        <v>0</v>
      </c>
      <c r="L60" s="164">
        <f t="shared" si="2"/>
        <v>0</v>
      </c>
      <c r="M60" s="162">
        <f t="shared" si="3"/>
        <v>0</v>
      </c>
      <c r="N60" s="162">
        <f t="shared" si="4"/>
        <v>0</v>
      </c>
      <c r="O60" s="162">
        <f t="shared" si="5"/>
        <v>0</v>
      </c>
      <c r="P60" s="163">
        <f t="shared" si="6"/>
        <v>0</v>
      </c>
    </row>
    <row r="61" spans="1:16" x14ac:dyDescent="0.2">
      <c r="A61" s="151">
        <f>IF(COUNTBLANK(B61)=1," ",COUNTA($B$14:B61))</f>
        <v>21</v>
      </c>
      <c r="B61" s="159" t="s">
        <v>66</v>
      </c>
      <c r="C61" s="160" t="s">
        <v>110</v>
      </c>
      <c r="D61" s="161" t="s">
        <v>68</v>
      </c>
      <c r="E61" s="155">
        <v>1070.624</v>
      </c>
      <c r="F61" s="156"/>
      <c r="G61" s="157"/>
      <c r="H61" s="162">
        <f t="shared" si="0"/>
        <v>0</v>
      </c>
      <c r="I61" s="157"/>
      <c r="J61" s="157"/>
      <c r="K61" s="163">
        <f t="shared" si="1"/>
        <v>0</v>
      </c>
      <c r="L61" s="164">
        <f t="shared" si="2"/>
        <v>0</v>
      </c>
      <c r="M61" s="162">
        <f t="shared" si="3"/>
        <v>0</v>
      </c>
      <c r="N61" s="162">
        <f t="shared" si="4"/>
        <v>0</v>
      </c>
      <c r="O61" s="162">
        <f t="shared" si="5"/>
        <v>0</v>
      </c>
      <c r="P61" s="163">
        <f t="shared" si="6"/>
        <v>0</v>
      </c>
    </row>
    <row r="62" spans="1:16" x14ac:dyDescent="0.2">
      <c r="A62" s="151">
        <f>IF(COUNTBLANK(B62)=1," ",COUNTA($B$14:B62))</f>
        <v>22</v>
      </c>
      <c r="B62" s="159" t="s">
        <v>66</v>
      </c>
      <c r="C62" s="160" t="s">
        <v>111</v>
      </c>
      <c r="D62" s="161" t="s">
        <v>68</v>
      </c>
      <c r="E62" s="155">
        <v>502.08000000000004</v>
      </c>
      <c r="F62" s="156"/>
      <c r="G62" s="157"/>
      <c r="H62" s="162">
        <f t="shared" si="0"/>
        <v>0</v>
      </c>
      <c r="I62" s="157"/>
      <c r="J62" s="157"/>
      <c r="K62" s="163">
        <f t="shared" si="1"/>
        <v>0</v>
      </c>
      <c r="L62" s="164">
        <f t="shared" si="2"/>
        <v>0</v>
      </c>
      <c r="M62" s="162">
        <f t="shared" si="3"/>
        <v>0</v>
      </c>
      <c r="N62" s="162">
        <f t="shared" si="4"/>
        <v>0</v>
      </c>
      <c r="O62" s="162">
        <f t="shared" si="5"/>
        <v>0</v>
      </c>
      <c r="P62" s="163">
        <f t="shared" si="6"/>
        <v>0</v>
      </c>
    </row>
    <row r="63" spans="1:16" x14ac:dyDescent="0.2">
      <c r="A63" s="151">
        <f>IF(COUNTBLANK(B63)=1," ",COUNTA($B$14:B63))</f>
        <v>23</v>
      </c>
      <c r="B63" s="159" t="s">
        <v>66</v>
      </c>
      <c r="C63" s="160" t="s">
        <v>112</v>
      </c>
      <c r="D63" s="161" t="s">
        <v>68</v>
      </c>
      <c r="E63" s="155">
        <v>825.43200000000013</v>
      </c>
      <c r="F63" s="156"/>
      <c r="G63" s="157"/>
      <c r="H63" s="162">
        <f t="shared" si="0"/>
        <v>0</v>
      </c>
      <c r="I63" s="157"/>
      <c r="J63" s="157"/>
      <c r="K63" s="163">
        <f t="shared" si="1"/>
        <v>0</v>
      </c>
      <c r="L63" s="164">
        <f t="shared" si="2"/>
        <v>0</v>
      </c>
      <c r="M63" s="162">
        <f t="shared" si="3"/>
        <v>0</v>
      </c>
      <c r="N63" s="162">
        <f t="shared" si="4"/>
        <v>0</v>
      </c>
      <c r="O63" s="162">
        <f t="shared" si="5"/>
        <v>0</v>
      </c>
      <c r="P63" s="163">
        <f t="shared" si="6"/>
        <v>0</v>
      </c>
    </row>
    <row r="64" spans="1:16" x14ac:dyDescent="0.2">
      <c r="A64" s="151">
        <f>IF(COUNTBLANK(B64)=1," ",COUNTA($B$14:B64))</f>
        <v>24</v>
      </c>
      <c r="B64" s="159" t="s">
        <v>66</v>
      </c>
      <c r="C64" s="160" t="s">
        <v>113</v>
      </c>
      <c r="D64" s="161" t="s">
        <v>68</v>
      </c>
      <c r="E64" s="155">
        <v>288.33999999999997</v>
      </c>
      <c r="F64" s="156"/>
      <c r="G64" s="157"/>
      <c r="H64" s="162">
        <f t="shared" si="0"/>
        <v>0</v>
      </c>
      <c r="I64" s="157"/>
      <c r="J64" s="157"/>
      <c r="K64" s="163">
        <f t="shared" si="1"/>
        <v>0</v>
      </c>
      <c r="L64" s="164">
        <f t="shared" si="2"/>
        <v>0</v>
      </c>
      <c r="M64" s="162">
        <f t="shared" si="3"/>
        <v>0</v>
      </c>
      <c r="N64" s="162">
        <f t="shared" si="4"/>
        <v>0</v>
      </c>
      <c r="O64" s="162">
        <f t="shared" si="5"/>
        <v>0</v>
      </c>
      <c r="P64" s="163">
        <f t="shared" si="6"/>
        <v>0</v>
      </c>
    </row>
    <row r="65" spans="1:16" x14ac:dyDescent="0.2">
      <c r="A65" s="151">
        <f>IF(COUNTBLANK(B65)=1," ",COUNTA($B$14:B65))</f>
        <v>25</v>
      </c>
      <c r="B65" s="159" t="s">
        <v>66</v>
      </c>
      <c r="C65" s="160" t="s">
        <v>114</v>
      </c>
      <c r="D65" s="161" t="s">
        <v>68</v>
      </c>
      <c r="E65" s="155">
        <v>291.22199999999998</v>
      </c>
      <c r="F65" s="156"/>
      <c r="G65" s="157"/>
      <c r="H65" s="162">
        <f t="shared" si="0"/>
        <v>0</v>
      </c>
      <c r="I65" s="157"/>
      <c r="J65" s="157"/>
      <c r="K65" s="163">
        <f t="shared" si="1"/>
        <v>0</v>
      </c>
      <c r="L65" s="164">
        <f t="shared" si="2"/>
        <v>0</v>
      </c>
      <c r="M65" s="162">
        <f t="shared" si="3"/>
        <v>0</v>
      </c>
      <c r="N65" s="162">
        <f t="shared" si="4"/>
        <v>0</v>
      </c>
      <c r="O65" s="162">
        <f t="shared" si="5"/>
        <v>0</v>
      </c>
      <c r="P65" s="163">
        <f t="shared" si="6"/>
        <v>0</v>
      </c>
    </row>
    <row r="66" spans="1:16" x14ac:dyDescent="0.2">
      <c r="A66" s="151">
        <f>IF(COUNTBLANK(B66)=1," ",COUNTA($B$14:B66))</f>
        <v>26</v>
      </c>
      <c r="B66" s="159" t="s">
        <v>66</v>
      </c>
      <c r="C66" s="160" t="s">
        <v>115</v>
      </c>
      <c r="D66" s="161" t="s">
        <v>68</v>
      </c>
      <c r="E66" s="155">
        <v>171.6</v>
      </c>
      <c r="F66" s="156"/>
      <c r="G66" s="157"/>
      <c r="H66" s="162">
        <f t="shared" si="0"/>
        <v>0</v>
      </c>
      <c r="I66" s="157"/>
      <c r="J66" s="157"/>
      <c r="K66" s="163">
        <f t="shared" si="1"/>
        <v>0</v>
      </c>
      <c r="L66" s="164">
        <f t="shared" si="2"/>
        <v>0</v>
      </c>
      <c r="M66" s="162">
        <f t="shared" si="3"/>
        <v>0</v>
      </c>
      <c r="N66" s="162">
        <f t="shared" si="4"/>
        <v>0</v>
      </c>
      <c r="O66" s="162">
        <f t="shared" si="5"/>
        <v>0</v>
      </c>
      <c r="P66" s="163">
        <f t="shared" si="6"/>
        <v>0</v>
      </c>
    </row>
    <row r="67" spans="1:16" x14ac:dyDescent="0.2">
      <c r="A67" s="151">
        <f>IF(COUNTBLANK(B67)=1," ",COUNTA($B$14:B67))</f>
        <v>27</v>
      </c>
      <c r="B67" s="152" t="s">
        <v>66</v>
      </c>
      <c r="C67" s="153" t="s">
        <v>116</v>
      </c>
      <c r="D67" s="154" t="s">
        <v>68</v>
      </c>
      <c r="E67" s="155">
        <v>420</v>
      </c>
      <c r="F67" s="156"/>
      <c r="G67" s="157"/>
      <c r="H67" s="162">
        <f t="shared" si="0"/>
        <v>0</v>
      </c>
      <c r="I67" s="157"/>
      <c r="J67" s="157"/>
      <c r="K67" s="163">
        <f t="shared" si="1"/>
        <v>0</v>
      </c>
      <c r="L67" s="164">
        <f t="shared" si="2"/>
        <v>0</v>
      </c>
      <c r="M67" s="162">
        <f t="shared" si="3"/>
        <v>0</v>
      </c>
      <c r="N67" s="162">
        <f t="shared" si="4"/>
        <v>0</v>
      </c>
      <c r="O67" s="162">
        <f t="shared" si="5"/>
        <v>0</v>
      </c>
      <c r="P67" s="163">
        <f t="shared" si="6"/>
        <v>0</v>
      </c>
    </row>
    <row r="68" spans="1:16" ht="22.5" x14ac:dyDescent="0.2">
      <c r="A68" s="151">
        <f>IF(COUNTBLANK(B68)=1," ",COUNTA($B$14:B68))</f>
        <v>28</v>
      </c>
      <c r="B68" s="159" t="s">
        <v>66</v>
      </c>
      <c r="C68" s="160" t="s">
        <v>117</v>
      </c>
      <c r="D68" s="161" t="s">
        <v>68</v>
      </c>
      <c r="E68" s="155">
        <v>538.70000000000005</v>
      </c>
      <c r="F68" s="156"/>
      <c r="G68" s="157"/>
      <c r="H68" s="162">
        <f t="shared" ref="H68" si="7">ROUND(F68*G68,2)</f>
        <v>0</v>
      </c>
      <c r="I68" s="157"/>
      <c r="J68" s="157"/>
      <c r="K68" s="163">
        <f t="shared" ref="K68" si="8">SUM(H68:J68)</f>
        <v>0</v>
      </c>
      <c r="L68" s="164">
        <f t="shared" ref="L68" si="9">ROUND(E68*F68,2)</f>
        <v>0</v>
      </c>
      <c r="M68" s="162">
        <f t="shared" ref="M68" si="10">ROUND(H68*E68,2)</f>
        <v>0</v>
      </c>
      <c r="N68" s="162">
        <f t="shared" ref="N68" si="11">ROUND(I68*E68,2)</f>
        <v>0</v>
      </c>
      <c r="O68" s="162">
        <f t="shared" ref="O68" si="12">ROUND(J68*E68,2)</f>
        <v>0</v>
      </c>
      <c r="P68" s="163">
        <f t="shared" ref="P68" si="13">SUM(M68:O68)</f>
        <v>0</v>
      </c>
    </row>
    <row r="69" spans="1:16" x14ac:dyDescent="0.2">
      <c r="A69" s="151">
        <f>IF(COUNTBLANK(B69)=1," ",COUNTA($B$14:B69))</f>
        <v>29</v>
      </c>
      <c r="B69" s="159" t="s">
        <v>66</v>
      </c>
      <c r="C69" s="160" t="s">
        <v>118</v>
      </c>
      <c r="D69" s="161" t="s">
        <v>75</v>
      </c>
      <c r="E69" s="155">
        <v>502.7</v>
      </c>
      <c r="F69" s="156"/>
      <c r="G69" s="157"/>
      <c r="H69" s="162">
        <f t="shared" si="0"/>
        <v>0</v>
      </c>
      <c r="I69" s="157"/>
      <c r="J69" s="157"/>
      <c r="K69" s="163">
        <f t="shared" si="1"/>
        <v>0</v>
      </c>
      <c r="L69" s="164">
        <f t="shared" si="2"/>
        <v>0</v>
      </c>
      <c r="M69" s="162">
        <f t="shared" si="3"/>
        <v>0</v>
      </c>
      <c r="N69" s="162">
        <f t="shared" si="4"/>
        <v>0</v>
      </c>
      <c r="O69" s="162">
        <f t="shared" si="5"/>
        <v>0</v>
      </c>
      <c r="P69" s="163">
        <f t="shared" si="6"/>
        <v>0</v>
      </c>
    </row>
    <row r="70" spans="1:16" ht="12" thickBot="1" x14ac:dyDescent="0.25">
      <c r="A70" s="151" t="str">
        <f>IF(COUNTBLANK(B70)=1," ",COUNTA($B$14:B70))</f>
        <v xml:space="preserve"> </v>
      </c>
      <c r="B70" s="159"/>
      <c r="C70" s="160" t="s">
        <v>119</v>
      </c>
      <c r="D70" s="161" t="s">
        <v>86</v>
      </c>
      <c r="E70" s="155">
        <v>201.08</v>
      </c>
      <c r="F70" s="156"/>
      <c r="G70" s="157"/>
      <c r="H70" s="162">
        <f t="shared" si="0"/>
        <v>0</v>
      </c>
      <c r="I70" s="157"/>
      <c r="J70" s="157"/>
      <c r="K70" s="163">
        <f t="shared" si="1"/>
        <v>0</v>
      </c>
      <c r="L70" s="164">
        <f t="shared" si="2"/>
        <v>0</v>
      </c>
      <c r="M70" s="162">
        <f t="shared" si="3"/>
        <v>0</v>
      </c>
      <c r="N70" s="162">
        <f t="shared" si="4"/>
        <v>0</v>
      </c>
      <c r="O70" s="162">
        <f t="shared" si="5"/>
        <v>0</v>
      </c>
      <c r="P70" s="163">
        <f t="shared" si="6"/>
        <v>0</v>
      </c>
    </row>
    <row r="71" spans="1:16" ht="12" thickBot="1" x14ac:dyDescent="0.25">
      <c r="A71" s="305" t="s">
        <v>120</v>
      </c>
      <c r="B71" s="306"/>
      <c r="C71" s="306"/>
      <c r="D71" s="306"/>
      <c r="E71" s="306"/>
      <c r="F71" s="306"/>
      <c r="G71" s="306"/>
      <c r="H71" s="306"/>
      <c r="I71" s="306"/>
      <c r="J71" s="306"/>
      <c r="K71" s="307"/>
      <c r="L71" s="167">
        <f>SUM(L14:L70)</f>
        <v>0</v>
      </c>
      <c r="M71" s="168">
        <f>SUM(M14:M70)</f>
        <v>0</v>
      </c>
      <c r="N71" s="168">
        <f>SUM(N14:N70)</f>
        <v>0</v>
      </c>
      <c r="O71" s="168">
        <f>SUM(O14:O70)</f>
        <v>0</v>
      </c>
      <c r="P71" s="169">
        <f>SUM(P14:P70)</f>
        <v>0</v>
      </c>
    </row>
    <row r="72" spans="1:16" x14ac:dyDescent="0.2">
      <c r="A72" s="140"/>
      <c r="B72" s="170"/>
      <c r="C72" s="140"/>
      <c r="D72" s="140"/>
      <c r="E72" s="140"/>
      <c r="F72" s="140"/>
      <c r="G72" s="140"/>
      <c r="H72" s="140"/>
      <c r="I72" s="140"/>
      <c r="J72" s="140"/>
      <c r="K72" s="140"/>
      <c r="L72" s="140"/>
      <c r="M72" s="140"/>
      <c r="N72" s="140"/>
      <c r="O72" s="140"/>
      <c r="P72" s="140"/>
    </row>
    <row r="73" spans="1:16" x14ac:dyDescent="0.2">
      <c r="A73" s="140"/>
      <c r="B73" s="170"/>
      <c r="C73" s="140"/>
      <c r="D73" s="140"/>
      <c r="E73" s="140"/>
      <c r="F73" s="140"/>
      <c r="G73" s="140"/>
      <c r="H73" s="140"/>
      <c r="I73" s="140"/>
      <c r="J73" s="140"/>
      <c r="K73" s="140"/>
      <c r="L73" s="140"/>
      <c r="M73" s="140"/>
      <c r="N73" s="140"/>
      <c r="O73" s="140"/>
      <c r="P73" s="140"/>
    </row>
    <row r="74" spans="1:16" x14ac:dyDescent="0.2">
      <c r="A74" s="135" t="s">
        <v>14</v>
      </c>
      <c r="B74" s="170"/>
      <c r="C74" s="303">
        <f>'Kops a'!C38:H38</f>
        <v>0</v>
      </c>
      <c r="D74" s="303"/>
      <c r="E74" s="303"/>
      <c r="F74" s="303"/>
      <c r="G74" s="303"/>
      <c r="H74" s="303"/>
      <c r="I74" s="140"/>
      <c r="J74" s="140"/>
      <c r="K74" s="140"/>
      <c r="L74" s="140"/>
      <c r="M74" s="140"/>
      <c r="N74" s="140"/>
      <c r="O74" s="140"/>
      <c r="P74" s="140"/>
    </row>
    <row r="75" spans="1:16" x14ac:dyDescent="0.2">
      <c r="A75" s="140"/>
      <c r="B75" s="170"/>
      <c r="C75" s="304" t="s">
        <v>15</v>
      </c>
      <c r="D75" s="304"/>
      <c r="E75" s="304"/>
      <c r="F75" s="304"/>
      <c r="G75" s="304"/>
      <c r="H75" s="304"/>
      <c r="I75" s="140"/>
      <c r="J75" s="140"/>
      <c r="K75" s="140"/>
      <c r="L75" s="140"/>
      <c r="M75" s="140"/>
      <c r="N75" s="140"/>
      <c r="O75" s="140"/>
      <c r="P75" s="140"/>
    </row>
    <row r="76" spans="1:16" x14ac:dyDescent="0.2">
      <c r="A76" s="140"/>
      <c r="B76" s="170"/>
      <c r="C76" s="140"/>
      <c r="D76" s="140"/>
      <c r="E76" s="140"/>
      <c r="F76" s="140"/>
      <c r="G76" s="140"/>
      <c r="H76" s="140"/>
      <c r="I76" s="140"/>
      <c r="J76" s="140"/>
      <c r="K76" s="140"/>
      <c r="L76" s="140"/>
      <c r="M76" s="140"/>
      <c r="N76" s="140"/>
      <c r="O76" s="140"/>
      <c r="P76" s="140"/>
    </row>
    <row r="77" spans="1:16" x14ac:dyDescent="0.2">
      <c r="A77" s="171" t="str">
        <f>'Kops a'!A41</f>
        <v>Tāme sastādīta 20__. gada __. _________</v>
      </c>
      <c r="B77" s="172"/>
      <c r="C77" s="173"/>
      <c r="D77" s="173"/>
      <c r="E77" s="140"/>
      <c r="F77" s="140"/>
      <c r="G77" s="140"/>
      <c r="H77" s="140"/>
      <c r="I77" s="140"/>
      <c r="J77" s="140"/>
      <c r="K77" s="140"/>
      <c r="L77" s="140"/>
      <c r="M77" s="140"/>
      <c r="N77" s="140"/>
      <c r="O77" s="140"/>
      <c r="P77" s="140"/>
    </row>
    <row r="78" spans="1:16" x14ac:dyDescent="0.2">
      <c r="A78" s="221"/>
      <c r="B78" s="172"/>
      <c r="C78" s="173"/>
      <c r="D78" s="173"/>
      <c r="E78" s="140"/>
      <c r="F78" s="140"/>
      <c r="G78" s="140"/>
      <c r="H78" s="140"/>
      <c r="I78" s="140"/>
      <c r="J78" s="140"/>
      <c r="K78" s="140"/>
      <c r="L78" s="140"/>
      <c r="M78" s="140"/>
      <c r="N78" s="140"/>
      <c r="O78" s="140"/>
      <c r="P78" s="140"/>
    </row>
    <row r="79" spans="1:16" x14ac:dyDescent="0.2">
      <c r="A79" s="140"/>
      <c r="B79" s="170"/>
      <c r="C79" s="140"/>
      <c r="D79" s="140"/>
      <c r="E79" s="140"/>
      <c r="F79" s="140"/>
      <c r="G79" s="140"/>
      <c r="H79" s="140"/>
      <c r="I79" s="140"/>
      <c r="J79" s="140"/>
      <c r="K79" s="140"/>
      <c r="L79" s="140"/>
      <c r="M79" s="140"/>
      <c r="N79" s="140"/>
      <c r="O79" s="140"/>
      <c r="P79" s="140"/>
    </row>
    <row r="80" spans="1:16" x14ac:dyDescent="0.2">
      <c r="A80" s="135" t="s">
        <v>38</v>
      </c>
      <c r="B80" s="170"/>
      <c r="C80" s="303">
        <f>'Kops a'!C44:H44</f>
        <v>0</v>
      </c>
      <c r="D80" s="303"/>
      <c r="E80" s="303"/>
      <c r="F80" s="303"/>
      <c r="G80" s="303"/>
      <c r="H80" s="303"/>
      <c r="I80" s="140"/>
      <c r="J80" s="140"/>
      <c r="K80" s="140"/>
      <c r="L80" s="140"/>
      <c r="M80" s="140"/>
      <c r="N80" s="140"/>
      <c r="O80" s="140"/>
      <c r="P80" s="140"/>
    </row>
    <row r="81" spans="1:16" x14ac:dyDescent="0.2">
      <c r="A81" s="140"/>
      <c r="B81" s="170"/>
      <c r="C81" s="304" t="s">
        <v>15</v>
      </c>
      <c r="D81" s="304"/>
      <c r="E81" s="304"/>
      <c r="F81" s="304"/>
      <c r="G81" s="304"/>
      <c r="H81" s="304"/>
      <c r="I81" s="140"/>
      <c r="J81" s="140"/>
      <c r="K81" s="140"/>
      <c r="L81" s="140"/>
      <c r="M81" s="140"/>
      <c r="N81" s="140"/>
      <c r="O81" s="140"/>
      <c r="P81" s="140"/>
    </row>
    <row r="82" spans="1:16" x14ac:dyDescent="0.2">
      <c r="A82" s="140"/>
      <c r="B82" s="170"/>
      <c r="C82" s="140"/>
      <c r="D82" s="140"/>
      <c r="E82" s="140"/>
      <c r="F82" s="140"/>
      <c r="G82" s="140"/>
      <c r="H82" s="140"/>
      <c r="I82" s="140"/>
      <c r="J82" s="140"/>
      <c r="K82" s="140"/>
      <c r="L82" s="140"/>
      <c r="M82" s="140"/>
      <c r="N82" s="140"/>
      <c r="O82" s="140"/>
      <c r="P82" s="140"/>
    </row>
    <row r="83" spans="1:16" x14ac:dyDescent="0.2">
      <c r="A83" s="171" t="s">
        <v>55</v>
      </c>
      <c r="B83" s="172"/>
      <c r="C83" s="174">
        <f>'Kops a'!C47</f>
        <v>0</v>
      </c>
      <c r="D83" s="175"/>
      <c r="E83" s="140"/>
      <c r="F83" s="140"/>
      <c r="G83" s="140"/>
      <c r="H83" s="140"/>
      <c r="I83" s="140"/>
      <c r="J83" s="140"/>
      <c r="K83" s="140"/>
      <c r="L83" s="140"/>
      <c r="M83" s="140"/>
      <c r="N83" s="140"/>
      <c r="O83" s="140"/>
      <c r="P83" s="140"/>
    </row>
    <row r="84" spans="1:16" x14ac:dyDescent="0.2">
      <c r="A84" s="140"/>
      <c r="B84" s="170"/>
      <c r="C84" s="140"/>
      <c r="D84" s="140"/>
      <c r="E84" s="140"/>
      <c r="F84" s="140"/>
      <c r="G84" s="140"/>
      <c r="H84" s="140"/>
      <c r="I84" s="140"/>
      <c r="J84" s="140"/>
      <c r="K84" s="140"/>
      <c r="L84" s="140"/>
      <c r="M84" s="140"/>
      <c r="N84" s="140"/>
      <c r="O84" s="140"/>
      <c r="P84" s="140"/>
    </row>
    <row r="85" spans="1:16" ht="13.5" x14ac:dyDescent="0.2">
      <c r="B85" s="176" t="s">
        <v>709</v>
      </c>
    </row>
    <row r="86" spans="1:16" ht="12" x14ac:dyDescent="0.2">
      <c r="A86" s="136"/>
      <c r="B86" s="234" t="s">
        <v>710</v>
      </c>
    </row>
    <row r="87" spans="1:16" ht="12" x14ac:dyDescent="0.2">
      <c r="B87" s="234" t="s">
        <v>711</v>
      </c>
    </row>
  </sheetData>
  <mergeCells count="22">
    <mergeCell ref="E12:E13"/>
    <mergeCell ref="C80:H80"/>
    <mergeCell ref="C81:H81"/>
    <mergeCell ref="C74:H74"/>
    <mergeCell ref="C75:H75"/>
    <mergeCell ref="A71:K71"/>
    <mergeCell ref="C2:I2"/>
    <mergeCell ref="C3:I3"/>
    <mergeCell ref="C4:I4"/>
    <mergeCell ref="A9:F9"/>
    <mergeCell ref="F12:K12"/>
    <mergeCell ref="J9:M9"/>
    <mergeCell ref="L12:P12"/>
    <mergeCell ref="A12:A13"/>
    <mergeCell ref="B12:B13"/>
    <mergeCell ref="C12:C13"/>
    <mergeCell ref="D12:D13"/>
    <mergeCell ref="N9:O9"/>
    <mergeCell ref="D5:L5"/>
    <mergeCell ref="D6:L6"/>
    <mergeCell ref="D7:L7"/>
    <mergeCell ref="D8:L8"/>
  </mergeCells>
  <conditionalFormatting sqref="A69:G70 A68:D68 I69:J70 I14:J67 A14:G38 A40:G67 A39:B39 D39:G39">
    <cfRule type="cellIs" dxfId="264" priority="21" operator="equal">
      <formula>0</formula>
    </cfRule>
  </conditionalFormatting>
  <conditionalFormatting sqref="N9:O9 H14:H67 K14:P67">
    <cfRule type="cellIs" dxfId="263" priority="19" operator="equal">
      <formula>0</formula>
    </cfRule>
  </conditionalFormatting>
  <conditionalFormatting sqref="A9:F9">
    <cfRule type="containsText" dxfId="262" priority="17"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61" priority="16" operator="equal">
      <formula>0</formula>
    </cfRule>
  </conditionalFormatting>
  <conditionalFormatting sqref="O10:P10">
    <cfRule type="cellIs" dxfId="260" priority="15" operator="equal">
      <formula>"20__. gada __. _________"</formula>
    </cfRule>
  </conditionalFormatting>
  <conditionalFormatting sqref="A71:K71">
    <cfRule type="containsText" dxfId="259" priority="13" operator="containsText" text="Tiešās izmaksas kopā, t. sk. darba devēja sociālais nodoklis __.__% ">
      <formula>NOT(ISERROR(SEARCH("Tiešās izmaksas kopā, t. sk. darba devēja sociālais nodoklis __.__% ",A71)))</formula>
    </cfRule>
  </conditionalFormatting>
  <conditionalFormatting sqref="C80:H80">
    <cfRule type="cellIs" dxfId="258" priority="10" operator="equal">
      <formula>0</formula>
    </cfRule>
  </conditionalFormatting>
  <conditionalFormatting sqref="C74:H74">
    <cfRule type="cellIs" dxfId="257" priority="9" operator="equal">
      <formula>0</formula>
    </cfRule>
  </conditionalFormatting>
  <conditionalFormatting sqref="L71:P71 K69:P70 H69:H70">
    <cfRule type="cellIs" dxfId="256" priority="8" operator="equal">
      <formula>0</formula>
    </cfRule>
  </conditionalFormatting>
  <conditionalFormatting sqref="C4:I4">
    <cfRule type="cellIs" dxfId="255" priority="7" operator="equal">
      <formula>0</formula>
    </cfRule>
  </conditionalFormatting>
  <conditionalFormatting sqref="D5:L8">
    <cfRule type="cellIs" dxfId="254" priority="5" operator="equal">
      <formula>0</formula>
    </cfRule>
  </conditionalFormatting>
  <conditionalFormatting sqref="C80:H80 C83 C74:H74">
    <cfRule type="cellIs" dxfId="253" priority="4" operator="equal">
      <formula>0</formula>
    </cfRule>
  </conditionalFormatting>
  <conditionalFormatting sqref="D1">
    <cfRule type="cellIs" dxfId="252" priority="3" operator="equal">
      <formula>0</formula>
    </cfRule>
  </conditionalFormatting>
  <conditionalFormatting sqref="I68:J68 E68:G68">
    <cfRule type="cellIs" dxfId="251" priority="2" operator="equal">
      <formula>0</formula>
    </cfRule>
  </conditionalFormatting>
  <conditionalFormatting sqref="H68 K68:P68">
    <cfRule type="cellIs" dxfId="250" priority="1" operator="equal">
      <formula>0</formula>
    </cfRule>
  </conditionalFormatting>
  <pageMargins left="0.7" right="0.7" top="0.75" bottom="0.75" header="0.3" footer="0.3"/>
  <pageSetup paperSize="9" scale="86" fitToHeight="0" orientation="landscape" r:id="rId1"/>
  <headerFooter>
    <oddFooter>&amp;R&amp;P</oddFooter>
  </headerFooter>
  <rowBreaks count="1" manualBreakCount="1">
    <brk id="50" max="16383"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BC596309-6EE4-47E0-A590-F3D2F6DA868B}">
            <xm:f>NOT(ISERROR(SEARCH("Tāme sastādīta ____. gada ___. ______________",A77)))</xm:f>
            <xm:f>"Tāme sastādīta ____. gada ___. ______________"</xm:f>
            <x14:dxf>
              <font>
                <color auto="1"/>
              </font>
              <fill>
                <patternFill>
                  <bgColor rgb="FFC6EFCE"/>
                </patternFill>
              </fill>
            </x14:dxf>
          </x14:cfRule>
          <xm:sqref>A77:A78</xm:sqref>
        </x14:conditionalFormatting>
        <x14:conditionalFormatting xmlns:xm="http://schemas.microsoft.com/office/excel/2006/main">
          <x14:cfRule type="containsText" priority="11" operator="containsText" id="{A5053C80-E745-4777-A201-BBBD02E74FC0}">
            <xm:f>NOT(ISERROR(SEARCH("Sertifikāta Nr. _________________________________",A83)))</xm:f>
            <xm:f>"Sertifikāta Nr. _________________________________"</xm:f>
            <x14:dxf>
              <font>
                <color auto="1"/>
              </font>
              <fill>
                <patternFill>
                  <bgColor rgb="FFC6EFCE"/>
                </patternFill>
              </fill>
            </x14:dxf>
          </x14:cfRule>
          <xm:sqref>A83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sheetPr>
  <dimension ref="A1:P99"/>
  <sheetViews>
    <sheetView view="pageBreakPreview" topLeftCell="A11" zoomScale="115" zoomScaleNormal="115" zoomScaleSheetLayoutView="115" zoomScalePageLayoutView="70" workbookViewId="0">
      <selection activeCell="C22" sqref="C22"/>
    </sheetView>
  </sheetViews>
  <sheetFormatPr defaultColWidth="9.140625" defaultRowHeight="11.25" x14ac:dyDescent="0.2"/>
  <cols>
    <col min="1" max="1" width="4.5703125" style="135" customWidth="1"/>
    <col min="2" max="2" width="5.28515625" style="131" customWidth="1"/>
    <col min="3" max="3" width="38.42578125" style="135" customWidth="1"/>
    <col min="4" max="4" width="5.85546875" style="135" customWidth="1"/>
    <col min="5" max="5" width="8.7109375" style="135" customWidth="1"/>
    <col min="6" max="6" width="5.42578125" style="135" customWidth="1"/>
    <col min="7" max="7" width="4.85546875" style="135" customWidth="1"/>
    <col min="8" max="10" width="6.7109375" style="135" customWidth="1"/>
    <col min="11" max="11" width="7" style="135" customWidth="1"/>
    <col min="12" max="15" width="7.7109375" style="135" customWidth="1"/>
    <col min="16" max="16" width="9" style="135" customWidth="1"/>
    <col min="17" max="16384" width="9.140625" style="135"/>
  </cols>
  <sheetData>
    <row r="1" spans="1:16" x14ac:dyDescent="0.2">
      <c r="A1" s="131"/>
      <c r="C1" s="133" t="s">
        <v>39</v>
      </c>
      <c r="D1" s="134">
        <f>'Kops a'!A16</f>
        <v>2</v>
      </c>
      <c r="E1" s="131"/>
      <c r="F1" s="131"/>
      <c r="G1" s="131"/>
      <c r="H1" s="131"/>
      <c r="I1" s="131"/>
      <c r="J1" s="131"/>
      <c r="N1" s="136"/>
      <c r="O1" s="133"/>
      <c r="P1" s="137"/>
    </row>
    <row r="2" spans="1:16" x14ac:dyDescent="0.2">
      <c r="A2" s="138"/>
      <c r="B2" s="138"/>
      <c r="C2" s="284" t="s">
        <v>121</v>
      </c>
      <c r="D2" s="284"/>
      <c r="E2" s="284"/>
      <c r="F2" s="284"/>
      <c r="G2" s="284"/>
      <c r="H2" s="284"/>
      <c r="I2" s="284"/>
      <c r="J2" s="138"/>
    </row>
    <row r="3" spans="1:16" x14ac:dyDescent="0.2">
      <c r="A3" s="139"/>
      <c r="B3" s="139"/>
      <c r="C3" s="285" t="s">
        <v>18</v>
      </c>
      <c r="D3" s="285"/>
      <c r="E3" s="285"/>
      <c r="F3" s="285"/>
      <c r="G3" s="285"/>
      <c r="H3" s="285"/>
      <c r="I3" s="285"/>
      <c r="J3" s="139"/>
    </row>
    <row r="4" spans="1:16" x14ac:dyDescent="0.2">
      <c r="A4" s="139"/>
      <c r="B4" s="139"/>
      <c r="C4" s="286" t="s">
        <v>53</v>
      </c>
      <c r="D4" s="286"/>
      <c r="E4" s="286"/>
      <c r="F4" s="286"/>
      <c r="G4" s="286"/>
      <c r="H4" s="286"/>
      <c r="I4" s="286"/>
      <c r="J4" s="139"/>
    </row>
    <row r="5" spans="1:16" x14ac:dyDescent="0.2">
      <c r="A5" s="131"/>
      <c r="C5" s="133" t="s">
        <v>5</v>
      </c>
      <c r="D5" s="300" t="str">
        <f>'Kops a'!D6</f>
        <v>Daudzdzīvokļu dzīvojamā ēka</v>
      </c>
      <c r="E5" s="300"/>
      <c r="F5" s="300"/>
      <c r="G5" s="300"/>
      <c r="H5" s="300"/>
      <c r="I5" s="300"/>
      <c r="J5" s="300"/>
      <c r="K5" s="300"/>
      <c r="L5" s="300"/>
      <c r="M5" s="140"/>
      <c r="N5" s="140"/>
      <c r="O5" s="140"/>
      <c r="P5" s="140"/>
    </row>
    <row r="6" spans="1:16" x14ac:dyDescent="0.2">
      <c r="A6" s="131"/>
      <c r="C6" s="133" t="s">
        <v>6</v>
      </c>
      <c r="D6" s="300" t="str">
        <f>'Kops a'!D7</f>
        <v>Daudzdzīvokļu dzīvojamās ēkas energoefektivitātes paaugstināšanas pasākumi</v>
      </c>
      <c r="E6" s="300"/>
      <c r="F6" s="300"/>
      <c r="G6" s="300"/>
      <c r="H6" s="300"/>
      <c r="I6" s="300"/>
      <c r="J6" s="300"/>
      <c r="K6" s="300"/>
      <c r="L6" s="300"/>
      <c r="M6" s="140"/>
      <c r="N6" s="140"/>
      <c r="O6" s="140"/>
      <c r="P6" s="140"/>
    </row>
    <row r="7" spans="1:16" x14ac:dyDescent="0.2">
      <c r="A7" s="131"/>
      <c r="C7" s="133" t="s">
        <v>7</v>
      </c>
      <c r="D7" s="300" t="str">
        <f>'Kops a'!D8</f>
        <v>Krūmu iela 38, Liepāja</v>
      </c>
      <c r="E7" s="300"/>
      <c r="F7" s="300"/>
      <c r="G7" s="300"/>
      <c r="H7" s="300"/>
      <c r="I7" s="300"/>
      <c r="J7" s="300"/>
      <c r="K7" s="300"/>
      <c r="L7" s="300"/>
      <c r="M7" s="140"/>
      <c r="N7" s="140"/>
      <c r="O7" s="140"/>
      <c r="P7" s="140"/>
    </row>
    <row r="8" spans="1:16" x14ac:dyDescent="0.2">
      <c r="A8" s="131"/>
      <c r="C8" s="141" t="s">
        <v>21</v>
      </c>
      <c r="D8" s="300" t="str">
        <f>'Kops a'!D9</f>
        <v>EA-29-17/WOOS</v>
      </c>
      <c r="E8" s="300"/>
      <c r="F8" s="300"/>
      <c r="G8" s="300"/>
      <c r="H8" s="300"/>
      <c r="I8" s="300"/>
      <c r="J8" s="300"/>
      <c r="K8" s="300"/>
      <c r="L8" s="300"/>
      <c r="M8" s="140"/>
      <c r="N8" s="140"/>
      <c r="O8" s="140"/>
      <c r="P8" s="140"/>
    </row>
    <row r="9" spans="1:16" x14ac:dyDescent="0.2">
      <c r="A9" s="287" t="s">
        <v>65</v>
      </c>
      <c r="B9" s="287"/>
      <c r="C9" s="287"/>
      <c r="D9" s="287"/>
      <c r="E9" s="287"/>
      <c r="F9" s="287"/>
      <c r="G9" s="142"/>
      <c r="H9" s="142"/>
      <c r="I9" s="142"/>
      <c r="J9" s="291" t="s">
        <v>40</v>
      </c>
      <c r="K9" s="291"/>
      <c r="L9" s="291"/>
      <c r="M9" s="291"/>
      <c r="N9" s="299">
        <f>P83</f>
        <v>0</v>
      </c>
      <c r="O9" s="299"/>
      <c r="P9" s="142"/>
    </row>
    <row r="10" spans="1:16" x14ac:dyDescent="0.2">
      <c r="A10" s="143"/>
      <c r="B10" s="181"/>
      <c r="C10" s="141"/>
      <c r="D10" s="131"/>
      <c r="E10" s="131"/>
      <c r="F10" s="131"/>
      <c r="G10" s="131"/>
      <c r="H10" s="131"/>
      <c r="I10" s="131"/>
      <c r="J10" s="131"/>
      <c r="K10" s="131"/>
      <c r="L10" s="138"/>
      <c r="M10" s="138"/>
      <c r="O10" s="182"/>
      <c r="P10" s="145" t="str">
        <f>A89</f>
        <v>Tāme sastādīta 20__. gada __. _________</v>
      </c>
    </row>
    <row r="11" spans="1:16" ht="12" thickBot="1" x14ac:dyDescent="0.25">
      <c r="A11" s="143"/>
      <c r="B11" s="181"/>
      <c r="C11" s="141"/>
      <c r="D11" s="131"/>
      <c r="E11" s="131"/>
      <c r="F11" s="131"/>
      <c r="G11" s="131"/>
      <c r="H11" s="131"/>
      <c r="I11" s="131"/>
      <c r="J11" s="131"/>
      <c r="K11" s="131"/>
      <c r="L11" s="146"/>
      <c r="M11" s="146"/>
      <c r="N11" s="147"/>
      <c r="O11" s="136"/>
      <c r="P11" s="131"/>
    </row>
    <row r="12" spans="1:16" x14ac:dyDescent="0.2">
      <c r="A12" s="292" t="s">
        <v>24</v>
      </c>
      <c r="B12" s="294" t="s">
        <v>41</v>
      </c>
      <c r="C12" s="289" t="s">
        <v>42</v>
      </c>
      <c r="D12" s="297" t="s">
        <v>43</v>
      </c>
      <c r="E12" s="301" t="s">
        <v>44</v>
      </c>
      <c r="F12" s="288" t="s">
        <v>45</v>
      </c>
      <c r="G12" s="289"/>
      <c r="H12" s="289"/>
      <c r="I12" s="289"/>
      <c r="J12" s="289"/>
      <c r="K12" s="290"/>
      <c r="L12" s="288" t="s">
        <v>46</v>
      </c>
      <c r="M12" s="289"/>
      <c r="N12" s="289"/>
      <c r="O12" s="289"/>
      <c r="P12" s="290"/>
    </row>
    <row r="13" spans="1:16" ht="94.5" customHeight="1" thickBot="1" x14ac:dyDescent="0.25">
      <c r="A13" s="293"/>
      <c r="B13" s="295"/>
      <c r="C13" s="296"/>
      <c r="D13" s="298"/>
      <c r="E13" s="302"/>
      <c r="F13" s="148" t="s">
        <v>47</v>
      </c>
      <c r="G13" s="149" t="s">
        <v>48</v>
      </c>
      <c r="H13" s="149" t="s">
        <v>49</v>
      </c>
      <c r="I13" s="149" t="s">
        <v>50</v>
      </c>
      <c r="J13" s="149" t="s">
        <v>51</v>
      </c>
      <c r="K13" s="150" t="s">
        <v>52</v>
      </c>
      <c r="L13" s="148" t="s">
        <v>47</v>
      </c>
      <c r="M13" s="149" t="s">
        <v>49</v>
      </c>
      <c r="N13" s="149" t="s">
        <v>50</v>
      </c>
      <c r="O13" s="149" t="s">
        <v>51</v>
      </c>
      <c r="P13" s="150" t="s">
        <v>52</v>
      </c>
    </row>
    <row r="14" spans="1:16" x14ac:dyDescent="0.2">
      <c r="A14" s="151">
        <f>IF(COUNTBLANK(B14)=1," ",COUNTA($B$14:B14))</f>
        <v>1</v>
      </c>
      <c r="B14" s="152" t="s">
        <v>66</v>
      </c>
      <c r="C14" s="153" t="s">
        <v>122</v>
      </c>
      <c r="D14" s="154" t="s">
        <v>68</v>
      </c>
      <c r="E14" s="155">
        <v>291.22199999999998</v>
      </c>
      <c r="F14" s="156"/>
      <c r="G14" s="157"/>
      <c r="H14" s="157">
        <f>ROUND(F14*G14,2)</f>
        <v>0</v>
      </c>
      <c r="I14" s="157"/>
      <c r="J14" s="157"/>
      <c r="K14" s="158">
        <f>SUM(H14:J14)</f>
        <v>0</v>
      </c>
      <c r="L14" s="178">
        <f>ROUND(E14*F14,2)</f>
        <v>0</v>
      </c>
      <c r="M14" s="179">
        <f>ROUND(H14*E14,2)</f>
        <v>0</v>
      </c>
      <c r="N14" s="179">
        <f>ROUND(I14*E14,2)</f>
        <v>0</v>
      </c>
      <c r="O14" s="179">
        <f>ROUND(J14*E14,2)</f>
        <v>0</v>
      </c>
      <c r="P14" s="180">
        <f>SUM(M14:O14)</f>
        <v>0</v>
      </c>
    </row>
    <row r="15" spans="1:16" x14ac:dyDescent="0.2">
      <c r="A15" s="151">
        <f>IF(COUNTBLANK(B15)=1," ",COUNTA($B$14:B15))</f>
        <v>2</v>
      </c>
      <c r="B15" s="183" t="s">
        <v>66</v>
      </c>
      <c r="C15" s="160" t="s">
        <v>123</v>
      </c>
      <c r="D15" s="161" t="s">
        <v>75</v>
      </c>
      <c r="E15" s="155">
        <v>399.84000000000003</v>
      </c>
      <c r="F15" s="156"/>
      <c r="G15" s="157"/>
      <c r="H15" s="162">
        <f t="shared" ref="H15:H78" si="0">ROUND(F15*G15,2)</f>
        <v>0</v>
      </c>
      <c r="I15" s="157"/>
      <c r="J15" s="157"/>
      <c r="K15" s="163">
        <f t="shared" ref="K15:K78" si="1">SUM(H15:J15)</f>
        <v>0</v>
      </c>
      <c r="L15" s="164">
        <f t="shared" ref="L15:L78" si="2">ROUND(E15*F15,2)</f>
        <v>0</v>
      </c>
      <c r="M15" s="162">
        <f t="shared" ref="M15:M78" si="3">ROUND(H15*E15,2)</f>
        <v>0</v>
      </c>
      <c r="N15" s="162">
        <f t="shared" ref="N15:N78" si="4">ROUND(I15*E15,2)</f>
        <v>0</v>
      </c>
      <c r="O15" s="162">
        <f t="shared" ref="O15:O78" si="5">ROUND(J15*E15,2)</f>
        <v>0</v>
      </c>
      <c r="P15" s="163">
        <f t="shared" ref="P15:P78" si="6">SUM(M15:O15)</f>
        <v>0</v>
      </c>
    </row>
    <row r="16" spans="1:16" x14ac:dyDescent="0.2">
      <c r="A16" s="184"/>
      <c r="B16" s="183"/>
      <c r="C16" s="160" t="s">
        <v>124</v>
      </c>
      <c r="D16" s="161" t="s">
        <v>75</v>
      </c>
      <c r="E16" s="155">
        <v>131.04</v>
      </c>
      <c r="F16" s="156"/>
      <c r="G16" s="157"/>
      <c r="H16" s="162">
        <f t="shared" si="0"/>
        <v>0</v>
      </c>
      <c r="I16" s="157"/>
      <c r="J16" s="157"/>
      <c r="K16" s="163">
        <f t="shared" si="1"/>
        <v>0</v>
      </c>
      <c r="L16" s="164">
        <f t="shared" si="2"/>
        <v>0</v>
      </c>
      <c r="M16" s="162">
        <f t="shared" si="3"/>
        <v>0</v>
      </c>
      <c r="N16" s="162">
        <f t="shared" si="4"/>
        <v>0</v>
      </c>
      <c r="O16" s="162">
        <f t="shared" si="5"/>
        <v>0</v>
      </c>
      <c r="P16" s="163">
        <f t="shared" si="6"/>
        <v>0</v>
      </c>
    </row>
    <row r="17" spans="1:16" ht="22.5" x14ac:dyDescent="0.2">
      <c r="A17" s="184"/>
      <c r="B17" s="183"/>
      <c r="C17" s="160" t="s">
        <v>125</v>
      </c>
      <c r="D17" s="161" t="s">
        <v>75</v>
      </c>
      <c r="E17" s="155">
        <v>168.48000000000002</v>
      </c>
      <c r="F17" s="156"/>
      <c r="G17" s="157"/>
      <c r="H17" s="162">
        <f t="shared" si="0"/>
        <v>0</v>
      </c>
      <c r="I17" s="157"/>
      <c r="J17" s="157"/>
      <c r="K17" s="163">
        <f t="shared" si="1"/>
        <v>0</v>
      </c>
      <c r="L17" s="164">
        <f t="shared" si="2"/>
        <v>0</v>
      </c>
      <c r="M17" s="162">
        <f t="shared" si="3"/>
        <v>0</v>
      </c>
      <c r="N17" s="162">
        <f t="shared" si="4"/>
        <v>0</v>
      </c>
      <c r="O17" s="162">
        <f t="shared" si="5"/>
        <v>0</v>
      </c>
      <c r="P17" s="163">
        <f t="shared" si="6"/>
        <v>0</v>
      </c>
    </row>
    <row r="18" spans="1:16" x14ac:dyDescent="0.2">
      <c r="A18" s="184"/>
      <c r="B18" s="183"/>
      <c r="C18" s="160" t="s">
        <v>126</v>
      </c>
      <c r="D18" s="161" t="s">
        <v>75</v>
      </c>
      <c r="E18" s="155">
        <v>36.480000000000004</v>
      </c>
      <c r="F18" s="156"/>
      <c r="G18" s="157"/>
      <c r="H18" s="162">
        <f t="shared" si="0"/>
        <v>0</v>
      </c>
      <c r="I18" s="157"/>
      <c r="J18" s="157"/>
      <c r="K18" s="163">
        <f t="shared" si="1"/>
        <v>0</v>
      </c>
      <c r="L18" s="164">
        <f t="shared" si="2"/>
        <v>0</v>
      </c>
      <c r="M18" s="162">
        <f t="shared" si="3"/>
        <v>0</v>
      </c>
      <c r="N18" s="162">
        <f t="shared" si="4"/>
        <v>0</v>
      </c>
      <c r="O18" s="162">
        <f t="shared" si="5"/>
        <v>0</v>
      </c>
      <c r="P18" s="163">
        <f t="shared" si="6"/>
        <v>0</v>
      </c>
    </row>
    <row r="19" spans="1:16" ht="22.5" x14ac:dyDescent="0.2">
      <c r="A19" s="184"/>
      <c r="B19" s="183"/>
      <c r="C19" s="160" t="s">
        <v>127</v>
      </c>
      <c r="D19" s="161" t="s">
        <v>75</v>
      </c>
      <c r="E19" s="155">
        <v>63.84</v>
      </c>
      <c r="F19" s="156"/>
      <c r="G19" s="157"/>
      <c r="H19" s="162">
        <f t="shared" si="0"/>
        <v>0</v>
      </c>
      <c r="I19" s="157"/>
      <c r="J19" s="157"/>
      <c r="K19" s="163">
        <f t="shared" si="1"/>
        <v>0</v>
      </c>
      <c r="L19" s="164">
        <f t="shared" si="2"/>
        <v>0</v>
      </c>
      <c r="M19" s="162">
        <f t="shared" si="3"/>
        <v>0</v>
      </c>
      <c r="N19" s="162">
        <f t="shared" si="4"/>
        <v>0</v>
      </c>
      <c r="O19" s="162">
        <f t="shared" si="5"/>
        <v>0</v>
      </c>
      <c r="P19" s="163">
        <f t="shared" si="6"/>
        <v>0</v>
      </c>
    </row>
    <row r="20" spans="1:16" ht="67.5" x14ac:dyDescent="0.2">
      <c r="A20" s="184">
        <v>3</v>
      </c>
      <c r="B20" s="183" t="s">
        <v>66</v>
      </c>
      <c r="C20" s="160" t="s">
        <v>744</v>
      </c>
      <c r="D20" s="161" t="s">
        <v>71</v>
      </c>
      <c r="E20" s="155">
        <v>1</v>
      </c>
      <c r="F20" s="156"/>
      <c r="G20" s="157"/>
      <c r="H20" s="162">
        <f t="shared" si="0"/>
        <v>0</v>
      </c>
      <c r="I20" s="157"/>
      <c r="J20" s="157"/>
      <c r="K20" s="163">
        <f t="shared" si="1"/>
        <v>0</v>
      </c>
      <c r="L20" s="164">
        <f t="shared" si="2"/>
        <v>0</v>
      </c>
      <c r="M20" s="162">
        <f t="shared" si="3"/>
        <v>0</v>
      </c>
      <c r="N20" s="162">
        <f t="shared" si="4"/>
        <v>0</v>
      </c>
      <c r="O20" s="162">
        <f t="shared" si="5"/>
        <v>0</v>
      </c>
      <c r="P20" s="163">
        <f t="shared" si="6"/>
        <v>0</v>
      </c>
    </row>
    <row r="21" spans="1:16" ht="78.75" x14ac:dyDescent="0.2">
      <c r="A21" s="184">
        <v>4</v>
      </c>
      <c r="B21" s="183" t="s">
        <v>66</v>
      </c>
      <c r="C21" s="160" t="s">
        <v>745</v>
      </c>
      <c r="D21" s="161" t="s">
        <v>71</v>
      </c>
      <c r="E21" s="155">
        <v>4</v>
      </c>
      <c r="F21" s="156"/>
      <c r="G21" s="157"/>
      <c r="H21" s="162">
        <f t="shared" si="0"/>
        <v>0</v>
      </c>
      <c r="I21" s="157"/>
      <c r="J21" s="157"/>
      <c r="K21" s="163">
        <f t="shared" si="1"/>
        <v>0</v>
      </c>
      <c r="L21" s="164">
        <f t="shared" si="2"/>
        <v>0</v>
      </c>
      <c r="M21" s="162">
        <f t="shared" si="3"/>
        <v>0</v>
      </c>
      <c r="N21" s="162">
        <f t="shared" si="4"/>
        <v>0</v>
      </c>
      <c r="O21" s="162">
        <f t="shared" si="5"/>
        <v>0</v>
      </c>
      <c r="P21" s="163">
        <f t="shared" si="6"/>
        <v>0</v>
      </c>
    </row>
    <row r="22" spans="1:16" ht="56.25" x14ac:dyDescent="0.2">
      <c r="A22" s="184">
        <v>5</v>
      </c>
      <c r="B22" s="183" t="s">
        <v>66</v>
      </c>
      <c r="C22" s="160" t="s">
        <v>746</v>
      </c>
      <c r="D22" s="161" t="s">
        <v>71</v>
      </c>
      <c r="E22" s="155">
        <v>1</v>
      </c>
      <c r="F22" s="156"/>
      <c r="G22" s="157"/>
      <c r="H22" s="162">
        <f t="shared" ref="H22" si="7">ROUND(F22*G22,2)</f>
        <v>0</v>
      </c>
      <c r="I22" s="157"/>
      <c r="J22" s="157"/>
      <c r="K22" s="163">
        <f t="shared" ref="K22" si="8">SUM(H22:J22)</f>
        <v>0</v>
      </c>
      <c r="L22" s="164">
        <f t="shared" ref="L22" si="9">ROUND(E22*F22,2)</f>
        <v>0</v>
      </c>
      <c r="M22" s="162">
        <f t="shared" ref="M22" si="10">ROUND(H22*E22,2)</f>
        <v>0</v>
      </c>
      <c r="N22" s="162">
        <f t="shared" ref="N22" si="11">ROUND(I22*E22,2)</f>
        <v>0</v>
      </c>
      <c r="O22" s="162">
        <f t="shared" ref="O22" si="12">ROUND(J22*E22,2)</f>
        <v>0</v>
      </c>
      <c r="P22" s="163">
        <f t="shared" ref="P22" si="13">SUM(M22:O22)</f>
        <v>0</v>
      </c>
    </row>
    <row r="23" spans="1:16" ht="56.25" x14ac:dyDescent="0.2">
      <c r="A23" s="184">
        <v>6</v>
      </c>
      <c r="B23" s="183" t="s">
        <v>66</v>
      </c>
      <c r="C23" s="160" t="s">
        <v>747</v>
      </c>
      <c r="D23" s="161" t="s">
        <v>71</v>
      </c>
      <c r="E23" s="155">
        <v>1</v>
      </c>
      <c r="F23" s="156"/>
      <c r="G23" s="157"/>
      <c r="H23" s="162">
        <f t="shared" si="0"/>
        <v>0</v>
      </c>
      <c r="I23" s="157"/>
      <c r="J23" s="157"/>
      <c r="K23" s="163">
        <f t="shared" si="1"/>
        <v>0</v>
      </c>
      <c r="L23" s="164">
        <f t="shared" si="2"/>
        <v>0</v>
      </c>
      <c r="M23" s="162">
        <f t="shared" si="3"/>
        <v>0</v>
      </c>
      <c r="N23" s="162">
        <f t="shared" si="4"/>
        <v>0</v>
      </c>
      <c r="O23" s="162">
        <f t="shared" si="5"/>
        <v>0</v>
      </c>
      <c r="P23" s="163">
        <f t="shared" si="6"/>
        <v>0</v>
      </c>
    </row>
    <row r="24" spans="1:16" ht="67.5" x14ac:dyDescent="0.2">
      <c r="A24" s="184">
        <v>7</v>
      </c>
      <c r="B24" s="183" t="s">
        <v>66</v>
      </c>
      <c r="C24" s="160" t="s">
        <v>748</v>
      </c>
      <c r="D24" s="161" t="s">
        <v>71</v>
      </c>
      <c r="E24" s="155">
        <v>1</v>
      </c>
      <c r="F24" s="156"/>
      <c r="G24" s="157"/>
      <c r="H24" s="162">
        <f t="shared" si="0"/>
        <v>0</v>
      </c>
      <c r="I24" s="157"/>
      <c r="J24" s="157"/>
      <c r="K24" s="163">
        <f t="shared" si="1"/>
        <v>0</v>
      </c>
      <c r="L24" s="164">
        <f t="shared" si="2"/>
        <v>0</v>
      </c>
      <c r="M24" s="162">
        <f t="shared" si="3"/>
        <v>0</v>
      </c>
      <c r="N24" s="162">
        <f t="shared" si="4"/>
        <v>0</v>
      </c>
      <c r="O24" s="162">
        <f t="shared" si="5"/>
        <v>0</v>
      </c>
      <c r="P24" s="163">
        <f t="shared" si="6"/>
        <v>0</v>
      </c>
    </row>
    <row r="25" spans="1:16" ht="112.5" x14ac:dyDescent="0.2">
      <c r="A25" s="184">
        <v>8</v>
      </c>
      <c r="B25" s="183" t="s">
        <v>66</v>
      </c>
      <c r="C25" s="160" t="s">
        <v>749</v>
      </c>
      <c r="D25" s="161" t="s">
        <v>71</v>
      </c>
      <c r="E25" s="155">
        <v>4</v>
      </c>
      <c r="F25" s="156"/>
      <c r="G25" s="157"/>
      <c r="H25" s="162">
        <f t="shared" si="0"/>
        <v>0</v>
      </c>
      <c r="I25" s="157"/>
      <c r="J25" s="157"/>
      <c r="K25" s="163">
        <f t="shared" si="1"/>
        <v>0</v>
      </c>
      <c r="L25" s="164">
        <f t="shared" si="2"/>
        <v>0</v>
      </c>
      <c r="M25" s="162">
        <f t="shared" si="3"/>
        <v>0</v>
      </c>
      <c r="N25" s="162">
        <f t="shared" si="4"/>
        <v>0</v>
      </c>
      <c r="O25" s="162">
        <f t="shared" si="5"/>
        <v>0</v>
      </c>
      <c r="P25" s="163">
        <f t="shared" si="6"/>
        <v>0</v>
      </c>
    </row>
    <row r="26" spans="1:16" ht="112.5" x14ac:dyDescent="0.2">
      <c r="A26" s="184">
        <v>9</v>
      </c>
      <c r="B26" s="183" t="s">
        <v>66</v>
      </c>
      <c r="C26" s="160" t="s">
        <v>750</v>
      </c>
      <c r="D26" s="161" t="s">
        <v>71</v>
      </c>
      <c r="E26" s="155">
        <v>4</v>
      </c>
      <c r="F26" s="156"/>
      <c r="G26" s="157"/>
      <c r="H26" s="162">
        <f t="shared" si="0"/>
        <v>0</v>
      </c>
      <c r="I26" s="157"/>
      <c r="J26" s="157"/>
      <c r="K26" s="163">
        <f t="shared" si="1"/>
        <v>0</v>
      </c>
      <c r="L26" s="164">
        <f t="shared" si="2"/>
        <v>0</v>
      </c>
      <c r="M26" s="162">
        <f t="shared" si="3"/>
        <v>0</v>
      </c>
      <c r="N26" s="162">
        <f t="shared" si="4"/>
        <v>0</v>
      </c>
      <c r="O26" s="162">
        <f t="shared" si="5"/>
        <v>0</v>
      </c>
      <c r="P26" s="163">
        <f t="shared" si="6"/>
        <v>0</v>
      </c>
    </row>
    <row r="27" spans="1:16" ht="112.5" x14ac:dyDescent="0.2">
      <c r="A27" s="184">
        <v>10</v>
      </c>
      <c r="B27" s="183" t="s">
        <v>66</v>
      </c>
      <c r="C27" s="160" t="s">
        <v>751</v>
      </c>
      <c r="D27" s="161" t="s">
        <v>71</v>
      </c>
      <c r="E27" s="155">
        <v>4</v>
      </c>
      <c r="F27" s="156"/>
      <c r="G27" s="157"/>
      <c r="H27" s="162">
        <f t="shared" si="0"/>
        <v>0</v>
      </c>
      <c r="I27" s="157"/>
      <c r="J27" s="157"/>
      <c r="K27" s="163">
        <f t="shared" si="1"/>
        <v>0</v>
      </c>
      <c r="L27" s="164">
        <f t="shared" si="2"/>
        <v>0</v>
      </c>
      <c r="M27" s="162">
        <f t="shared" si="3"/>
        <v>0</v>
      </c>
      <c r="N27" s="162">
        <f t="shared" si="4"/>
        <v>0</v>
      </c>
      <c r="O27" s="162">
        <f t="shared" si="5"/>
        <v>0</v>
      </c>
      <c r="P27" s="163">
        <f t="shared" si="6"/>
        <v>0</v>
      </c>
    </row>
    <row r="28" spans="1:16" x14ac:dyDescent="0.2">
      <c r="A28" s="184">
        <v>10</v>
      </c>
      <c r="B28" s="183" t="s">
        <v>66</v>
      </c>
      <c r="C28" s="160" t="s">
        <v>128</v>
      </c>
      <c r="D28" s="161" t="s">
        <v>75</v>
      </c>
      <c r="E28" s="155">
        <v>41.091000000000001</v>
      </c>
      <c r="F28" s="156"/>
      <c r="G28" s="157"/>
      <c r="H28" s="162">
        <f t="shared" si="0"/>
        <v>0</v>
      </c>
      <c r="I28" s="157"/>
      <c r="J28" s="157"/>
      <c r="K28" s="163">
        <f t="shared" si="1"/>
        <v>0</v>
      </c>
      <c r="L28" s="164">
        <f t="shared" si="2"/>
        <v>0</v>
      </c>
      <c r="M28" s="162">
        <f t="shared" si="3"/>
        <v>0</v>
      </c>
      <c r="N28" s="162">
        <f t="shared" si="4"/>
        <v>0</v>
      </c>
      <c r="O28" s="162">
        <f t="shared" si="5"/>
        <v>0</v>
      </c>
      <c r="P28" s="163">
        <f t="shared" si="6"/>
        <v>0</v>
      </c>
    </row>
    <row r="29" spans="1:16" x14ac:dyDescent="0.2">
      <c r="A29" s="184" t="s">
        <v>69</v>
      </c>
      <c r="B29" s="183"/>
      <c r="C29" s="160" t="s">
        <v>129</v>
      </c>
      <c r="D29" s="161" t="s">
        <v>71</v>
      </c>
      <c r="E29" s="155">
        <v>107</v>
      </c>
      <c r="F29" s="156"/>
      <c r="G29" s="157"/>
      <c r="H29" s="162">
        <f t="shared" si="0"/>
        <v>0</v>
      </c>
      <c r="I29" s="157"/>
      <c r="J29" s="157"/>
      <c r="K29" s="163">
        <f t="shared" si="1"/>
        <v>0</v>
      </c>
      <c r="L29" s="164">
        <f t="shared" si="2"/>
        <v>0</v>
      </c>
      <c r="M29" s="162">
        <f t="shared" si="3"/>
        <v>0</v>
      </c>
      <c r="N29" s="162">
        <f t="shared" si="4"/>
        <v>0</v>
      </c>
      <c r="O29" s="162">
        <f t="shared" si="5"/>
        <v>0</v>
      </c>
      <c r="P29" s="163">
        <f t="shared" si="6"/>
        <v>0</v>
      </c>
    </row>
    <row r="30" spans="1:16" x14ac:dyDescent="0.2">
      <c r="A30" s="184" t="s">
        <v>69</v>
      </c>
      <c r="B30" s="183"/>
      <c r="C30" s="160" t="s">
        <v>130</v>
      </c>
      <c r="D30" s="161" t="s">
        <v>71</v>
      </c>
      <c r="E30" s="155">
        <v>83</v>
      </c>
      <c r="F30" s="156"/>
      <c r="G30" s="157"/>
      <c r="H30" s="162">
        <f t="shared" si="0"/>
        <v>0</v>
      </c>
      <c r="I30" s="157"/>
      <c r="J30" s="157"/>
      <c r="K30" s="163">
        <f t="shared" si="1"/>
        <v>0</v>
      </c>
      <c r="L30" s="164">
        <f t="shared" si="2"/>
        <v>0</v>
      </c>
      <c r="M30" s="162">
        <f t="shared" si="3"/>
        <v>0</v>
      </c>
      <c r="N30" s="162">
        <f t="shared" si="4"/>
        <v>0</v>
      </c>
      <c r="O30" s="162">
        <f t="shared" si="5"/>
        <v>0</v>
      </c>
      <c r="P30" s="163">
        <f t="shared" si="6"/>
        <v>0</v>
      </c>
    </row>
    <row r="31" spans="1:16" x14ac:dyDescent="0.2">
      <c r="A31" s="184" t="s">
        <v>69</v>
      </c>
      <c r="B31" s="183"/>
      <c r="C31" s="160" t="s">
        <v>135</v>
      </c>
      <c r="D31" s="161" t="s">
        <v>131</v>
      </c>
      <c r="E31" s="155">
        <v>17</v>
      </c>
      <c r="F31" s="156"/>
      <c r="G31" s="157"/>
      <c r="H31" s="162">
        <f t="shared" si="0"/>
        <v>0</v>
      </c>
      <c r="I31" s="157"/>
      <c r="J31" s="157"/>
      <c r="K31" s="163">
        <f t="shared" si="1"/>
        <v>0</v>
      </c>
      <c r="L31" s="164">
        <f t="shared" si="2"/>
        <v>0</v>
      </c>
      <c r="M31" s="162">
        <f t="shared" si="3"/>
        <v>0</v>
      </c>
      <c r="N31" s="162">
        <f t="shared" si="4"/>
        <v>0</v>
      </c>
      <c r="O31" s="162">
        <f t="shared" si="5"/>
        <v>0</v>
      </c>
      <c r="P31" s="163">
        <f t="shared" si="6"/>
        <v>0</v>
      </c>
    </row>
    <row r="32" spans="1:16" x14ac:dyDescent="0.2">
      <c r="A32" s="184" t="s">
        <v>69</v>
      </c>
      <c r="B32" s="183"/>
      <c r="C32" s="160" t="s">
        <v>132</v>
      </c>
      <c r="D32" s="161" t="s">
        <v>71</v>
      </c>
      <c r="E32" s="155">
        <v>103</v>
      </c>
      <c r="F32" s="156"/>
      <c r="G32" s="157"/>
      <c r="H32" s="162">
        <f t="shared" si="0"/>
        <v>0</v>
      </c>
      <c r="I32" s="157"/>
      <c r="J32" s="157"/>
      <c r="K32" s="163">
        <f t="shared" si="1"/>
        <v>0</v>
      </c>
      <c r="L32" s="164">
        <f t="shared" si="2"/>
        <v>0</v>
      </c>
      <c r="M32" s="162">
        <f t="shared" si="3"/>
        <v>0</v>
      </c>
      <c r="N32" s="162">
        <f t="shared" si="4"/>
        <v>0</v>
      </c>
      <c r="O32" s="162">
        <f t="shared" si="5"/>
        <v>0</v>
      </c>
      <c r="P32" s="163">
        <f t="shared" si="6"/>
        <v>0</v>
      </c>
    </row>
    <row r="33" spans="1:16" x14ac:dyDescent="0.2">
      <c r="A33" s="184" t="s">
        <v>69</v>
      </c>
      <c r="B33" s="183"/>
      <c r="C33" s="160" t="s">
        <v>136</v>
      </c>
      <c r="D33" s="161" t="s">
        <v>131</v>
      </c>
      <c r="E33" s="155">
        <v>10.28</v>
      </c>
      <c r="F33" s="156"/>
      <c r="G33" s="157"/>
      <c r="H33" s="162">
        <f t="shared" si="0"/>
        <v>0</v>
      </c>
      <c r="I33" s="157"/>
      <c r="J33" s="157"/>
      <c r="K33" s="163">
        <f t="shared" si="1"/>
        <v>0</v>
      </c>
      <c r="L33" s="164">
        <f t="shared" si="2"/>
        <v>0</v>
      </c>
      <c r="M33" s="162">
        <f t="shared" si="3"/>
        <v>0</v>
      </c>
      <c r="N33" s="162">
        <f t="shared" si="4"/>
        <v>0</v>
      </c>
      <c r="O33" s="162">
        <f t="shared" si="5"/>
        <v>0</v>
      </c>
      <c r="P33" s="163">
        <f t="shared" si="6"/>
        <v>0</v>
      </c>
    </row>
    <row r="34" spans="1:16" ht="22.5" x14ac:dyDescent="0.2">
      <c r="A34" s="184"/>
      <c r="B34" s="183"/>
      <c r="C34" s="160" t="s">
        <v>133</v>
      </c>
      <c r="D34" s="161"/>
      <c r="E34" s="155"/>
      <c r="F34" s="156"/>
      <c r="G34" s="157"/>
      <c r="H34" s="162">
        <f t="shared" si="0"/>
        <v>0</v>
      </c>
      <c r="I34" s="157"/>
      <c r="J34" s="157"/>
      <c r="K34" s="163">
        <f t="shared" si="1"/>
        <v>0</v>
      </c>
      <c r="L34" s="164">
        <f t="shared" si="2"/>
        <v>0</v>
      </c>
      <c r="M34" s="162">
        <f t="shared" si="3"/>
        <v>0</v>
      </c>
      <c r="N34" s="162">
        <f t="shared" si="4"/>
        <v>0</v>
      </c>
      <c r="O34" s="162">
        <f t="shared" si="5"/>
        <v>0</v>
      </c>
      <c r="P34" s="163">
        <f t="shared" si="6"/>
        <v>0</v>
      </c>
    </row>
    <row r="35" spans="1:16" ht="90" x14ac:dyDescent="0.2">
      <c r="A35" s="184" t="s">
        <v>69</v>
      </c>
      <c r="B35" s="183"/>
      <c r="C35" s="160" t="s">
        <v>794</v>
      </c>
      <c r="D35" s="161"/>
      <c r="E35" s="155"/>
      <c r="F35" s="156"/>
      <c r="G35" s="157"/>
      <c r="H35" s="162">
        <f t="shared" si="0"/>
        <v>0</v>
      </c>
      <c r="I35" s="157"/>
      <c r="J35" s="157"/>
      <c r="K35" s="163">
        <f t="shared" si="1"/>
        <v>0</v>
      </c>
      <c r="L35" s="164">
        <f t="shared" si="2"/>
        <v>0</v>
      </c>
      <c r="M35" s="162">
        <f t="shared" si="3"/>
        <v>0</v>
      </c>
      <c r="N35" s="162">
        <f t="shared" si="4"/>
        <v>0</v>
      </c>
      <c r="O35" s="162">
        <f t="shared" si="5"/>
        <v>0</v>
      </c>
      <c r="P35" s="163">
        <f t="shared" si="6"/>
        <v>0</v>
      </c>
    </row>
    <row r="36" spans="1:16" x14ac:dyDescent="0.2">
      <c r="A36" s="184">
        <v>11</v>
      </c>
      <c r="B36" s="183" t="s">
        <v>66</v>
      </c>
      <c r="C36" s="160" t="s">
        <v>752</v>
      </c>
      <c r="D36" s="161" t="s">
        <v>71</v>
      </c>
      <c r="E36" s="155">
        <v>6</v>
      </c>
      <c r="F36" s="156"/>
      <c r="G36" s="157"/>
      <c r="H36" s="162">
        <f t="shared" si="0"/>
        <v>0</v>
      </c>
      <c r="I36" s="157"/>
      <c r="J36" s="157"/>
      <c r="K36" s="163">
        <f t="shared" si="1"/>
        <v>0</v>
      </c>
      <c r="L36" s="164">
        <f t="shared" si="2"/>
        <v>0</v>
      </c>
      <c r="M36" s="162">
        <f t="shared" si="3"/>
        <v>0</v>
      </c>
      <c r="N36" s="162">
        <f t="shared" si="4"/>
        <v>0</v>
      </c>
      <c r="O36" s="162">
        <f t="shared" si="5"/>
        <v>0</v>
      </c>
      <c r="P36" s="163">
        <f t="shared" si="6"/>
        <v>0</v>
      </c>
    </row>
    <row r="37" spans="1:16" x14ac:dyDescent="0.2">
      <c r="A37" s="184">
        <v>12</v>
      </c>
      <c r="B37" s="183" t="s">
        <v>66</v>
      </c>
      <c r="C37" s="160" t="s">
        <v>753</v>
      </c>
      <c r="D37" s="161" t="s">
        <v>71</v>
      </c>
      <c r="E37" s="155">
        <v>7</v>
      </c>
      <c r="F37" s="156"/>
      <c r="G37" s="157"/>
      <c r="H37" s="162">
        <f t="shared" si="0"/>
        <v>0</v>
      </c>
      <c r="I37" s="157"/>
      <c r="J37" s="157"/>
      <c r="K37" s="163">
        <f t="shared" si="1"/>
        <v>0</v>
      </c>
      <c r="L37" s="164">
        <f t="shared" si="2"/>
        <v>0</v>
      </c>
      <c r="M37" s="162">
        <f t="shared" si="3"/>
        <v>0</v>
      </c>
      <c r="N37" s="162">
        <f t="shared" si="4"/>
        <v>0</v>
      </c>
      <c r="O37" s="162">
        <f t="shared" si="5"/>
        <v>0</v>
      </c>
      <c r="P37" s="163">
        <f t="shared" si="6"/>
        <v>0</v>
      </c>
    </row>
    <row r="38" spans="1:16" x14ac:dyDescent="0.2">
      <c r="A38" s="184">
        <v>13</v>
      </c>
      <c r="B38" s="183" t="s">
        <v>66</v>
      </c>
      <c r="C38" s="160" t="s">
        <v>754</v>
      </c>
      <c r="D38" s="161" t="s">
        <v>71</v>
      </c>
      <c r="E38" s="155">
        <v>7</v>
      </c>
      <c r="F38" s="156"/>
      <c r="G38" s="157"/>
      <c r="H38" s="162">
        <f t="shared" si="0"/>
        <v>0</v>
      </c>
      <c r="I38" s="157"/>
      <c r="J38" s="157"/>
      <c r="K38" s="163">
        <f t="shared" si="1"/>
        <v>0</v>
      </c>
      <c r="L38" s="164">
        <f t="shared" si="2"/>
        <v>0</v>
      </c>
      <c r="M38" s="162">
        <f t="shared" si="3"/>
        <v>0</v>
      </c>
      <c r="N38" s="162">
        <f t="shared" si="4"/>
        <v>0</v>
      </c>
      <c r="O38" s="162">
        <f t="shared" si="5"/>
        <v>0</v>
      </c>
      <c r="P38" s="163">
        <f t="shared" si="6"/>
        <v>0</v>
      </c>
    </row>
    <row r="39" spans="1:16" x14ac:dyDescent="0.2">
      <c r="A39" s="184">
        <v>14</v>
      </c>
      <c r="B39" s="183" t="s">
        <v>66</v>
      </c>
      <c r="C39" s="160" t="s">
        <v>755</v>
      </c>
      <c r="D39" s="161" t="s">
        <v>71</v>
      </c>
      <c r="E39" s="155">
        <v>5</v>
      </c>
      <c r="F39" s="156"/>
      <c r="G39" s="157"/>
      <c r="H39" s="162">
        <f t="shared" si="0"/>
        <v>0</v>
      </c>
      <c r="I39" s="157"/>
      <c r="J39" s="157"/>
      <c r="K39" s="163">
        <f t="shared" si="1"/>
        <v>0</v>
      </c>
      <c r="L39" s="164">
        <f t="shared" si="2"/>
        <v>0</v>
      </c>
      <c r="M39" s="162">
        <f t="shared" si="3"/>
        <v>0</v>
      </c>
      <c r="N39" s="162">
        <f t="shared" si="4"/>
        <v>0</v>
      </c>
      <c r="O39" s="162">
        <f t="shared" si="5"/>
        <v>0</v>
      </c>
      <c r="P39" s="163">
        <f t="shared" si="6"/>
        <v>0</v>
      </c>
    </row>
    <row r="40" spans="1:16" x14ac:dyDescent="0.2">
      <c r="A40" s="184">
        <v>15</v>
      </c>
      <c r="B40" s="183" t="s">
        <v>66</v>
      </c>
      <c r="C40" s="160" t="s">
        <v>756</v>
      </c>
      <c r="D40" s="161" t="s">
        <v>71</v>
      </c>
      <c r="E40" s="155">
        <v>4</v>
      </c>
      <c r="F40" s="156"/>
      <c r="G40" s="157"/>
      <c r="H40" s="162">
        <f t="shared" si="0"/>
        <v>0</v>
      </c>
      <c r="I40" s="157"/>
      <c r="J40" s="157"/>
      <c r="K40" s="163">
        <f t="shared" si="1"/>
        <v>0</v>
      </c>
      <c r="L40" s="164">
        <f t="shared" si="2"/>
        <v>0</v>
      </c>
      <c r="M40" s="162">
        <f t="shared" si="3"/>
        <v>0</v>
      </c>
      <c r="N40" s="162">
        <f t="shared" si="4"/>
        <v>0</v>
      </c>
      <c r="O40" s="162">
        <f t="shared" si="5"/>
        <v>0</v>
      </c>
      <c r="P40" s="163">
        <f t="shared" si="6"/>
        <v>0</v>
      </c>
    </row>
    <row r="41" spans="1:16" x14ac:dyDescent="0.2">
      <c r="A41" s="184">
        <v>16</v>
      </c>
      <c r="B41" s="183" t="s">
        <v>66</v>
      </c>
      <c r="C41" s="160" t="s">
        <v>757</v>
      </c>
      <c r="D41" s="161" t="s">
        <v>71</v>
      </c>
      <c r="E41" s="155">
        <v>1</v>
      </c>
      <c r="F41" s="156"/>
      <c r="G41" s="157"/>
      <c r="H41" s="162">
        <f t="shared" si="0"/>
        <v>0</v>
      </c>
      <c r="I41" s="157"/>
      <c r="J41" s="157"/>
      <c r="K41" s="163">
        <f t="shared" si="1"/>
        <v>0</v>
      </c>
      <c r="L41" s="164">
        <f t="shared" si="2"/>
        <v>0</v>
      </c>
      <c r="M41" s="162">
        <f t="shared" si="3"/>
        <v>0</v>
      </c>
      <c r="N41" s="162">
        <f t="shared" si="4"/>
        <v>0</v>
      </c>
      <c r="O41" s="162">
        <f t="shared" si="5"/>
        <v>0</v>
      </c>
      <c r="P41" s="163">
        <f t="shared" si="6"/>
        <v>0</v>
      </c>
    </row>
    <row r="42" spans="1:16" x14ac:dyDescent="0.2">
      <c r="A42" s="184">
        <v>17</v>
      </c>
      <c r="B42" s="183" t="s">
        <v>66</v>
      </c>
      <c r="C42" s="160" t="s">
        <v>758</v>
      </c>
      <c r="D42" s="161" t="s">
        <v>71</v>
      </c>
      <c r="E42" s="155">
        <v>4</v>
      </c>
      <c r="F42" s="156"/>
      <c r="G42" s="157"/>
      <c r="H42" s="162">
        <f t="shared" si="0"/>
        <v>0</v>
      </c>
      <c r="I42" s="157"/>
      <c r="J42" s="157"/>
      <c r="K42" s="163">
        <f t="shared" si="1"/>
        <v>0</v>
      </c>
      <c r="L42" s="164">
        <f t="shared" si="2"/>
        <v>0</v>
      </c>
      <c r="M42" s="162">
        <f t="shared" si="3"/>
        <v>0</v>
      </c>
      <c r="N42" s="162">
        <f t="shared" si="4"/>
        <v>0</v>
      </c>
      <c r="O42" s="162">
        <f t="shared" si="5"/>
        <v>0</v>
      </c>
      <c r="P42" s="163">
        <f t="shared" si="6"/>
        <v>0</v>
      </c>
    </row>
    <row r="43" spans="1:16" ht="22.5" x14ac:dyDescent="0.2">
      <c r="A43" s="184">
        <v>18</v>
      </c>
      <c r="B43" s="183" t="s">
        <v>66</v>
      </c>
      <c r="C43" s="160" t="s">
        <v>759</v>
      </c>
      <c r="D43" s="161" t="s">
        <v>71</v>
      </c>
      <c r="E43" s="155">
        <v>9</v>
      </c>
      <c r="F43" s="156"/>
      <c r="G43" s="157"/>
      <c r="H43" s="162">
        <f t="shared" si="0"/>
        <v>0</v>
      </c>
      <c r="I43" s="157"/>
      <c r="J43" s="157"/>
      <c r="K43" s="163">
        <f t="shared" si="1"/>
        <v>0</v>
      </c>
      <c r="L43" s="164">
        <f t="shared" si="2"/>
        <v>0</v>
      </c>
      <c r="M43" s="162">
        <f t="shared" si="3"/>
        <v>0</v>
      </c>
      <c r="N43" s="162">
        <f t="shared" si="4"/>
        <v>0</v>
      </c>
      <c r="O43" s="162">
        <f t="shared" si="5"/>
        <v>0</v>
      </c>
      <c r="P43" s="163">
        <f t="shared" si="6"/>
        <v>0</v>
      </c>
    </row>
    <row r="44" spans="1:16" x14ac:dyDescent="0.2">
      <c r="A44" s="184">
        <v>19</v>
      </c>
      <c r="B44" s="183" t="s">
        <v>66</v>
      </c>
      <c r="C44" s="160" t="s">
        <v>134</v>
      </c>
      <c r="D44" s="161" t="s">
        <v>75</v>
      </c>
      <c r="E44" s="155">
        <v>82.000900000000001</v>
      </c>
      <c r="F44" s="156"/>
      <c r="G44" s="157"/>
      <c r="H44" s="162">
        <f t="shared" si="0"/>
        <v>0</v>
      </c>
      <c r="I44" s="157"/>
      <c r="J44" s="157"/>
      <c r="K44" s="163">
        <f t="shared" si="1"/>
        <v>0</v>
      </c>
      <c r="L44" s="164">
        <f t="shared" si="2"/>
        <v>0</v>
      </c>
      <c r="M44" s="162">
        <f t="shared" si="3"/>
        <v>0</v>
      </c>
      <c r="N44" s="162">
        <f t="shared" si="4"/>
        <v>0</v>
      </c>
      <c r="O44" s="162">
        <f t="shared" si="5"/>
        <v>0</v>
      </c>
      <c r="P44" s="163">
        <f t="shared" si="6"/>
        <v>0</v>
      </c>
    </row>
    <row r="45" spans="1:16" x14ac:dyDescent="0.2">
      <c r="A45" s="184" t="s">
        <v>69</v>
      </c>
      <c r="B45" s="183"/>
      <c r="C45" s="160" t="s">
        <v>129</v>
      </c>
      <c r="D45" s="161" t="s">
        <v>71</v>
      </c>
      <c r="E45" s="155">
        <v>214</v>
      </c>
      <c r="F45" s="156"/>
      <c r="G45" s="157"/>
      <c r="H45" s="162">
        <f t="shared" si="0"/>
        <v>0</v>
      </c>
      <c r="I45" s="157"/>
      <c r="J45" s="157"/>
      <c r="K45" s="163">
        <f t="shared" si="1"/>
        <v>0</v>
      </c>
      <c r="L45" s="164">
        <f t="shared" si="2"/>
        <v>0</v>
      </c>
      <c r="M45" s="162">
        <f t="shared" si="3"/>
        <v>0</v>
      </c>
      <c r="N45" s="162">
        <f t="shared" si="4"/>
        <v>0</v>
      </c>
      <c r="O45" s="162">
        <f t="shared" si="5"/>
        <v>0</v>
      </c>
      <c r="P45" s="163">
        <f t="shared" si="6"/>
        <v>0</v>
      </c>
    </row>
    <row r="46" spans="1:16" x14ac:dyDescent="0.2">
      <c r="A46" s="184" t="s">
        <v>69</v>
      </c>
      <c r="B46" s="183"/>
      <c r="C46" s="160" t="s">
        <v>130</v>
      </c>
      <c r="D46" s="161" t="s">
        <v>71</v>
      </c>
      <c r="E46" s="155">
        <v>165</v>
      </c>
      <c r="F46" s="156"/>
      <c r="G46" s="157"/>
      <c r="H46" s="162">
        <f t="shared" si="0"/>
        <v>0</v>
      </c>
      <c r="I46" s="157"/>
      <c r="J46" s="157"/>
      <c r="K46" s="163">
        <f t="shared" si="1"/>
        <v>0</v>
      </c>
      <c r="L46" s="164">
        <f t="shared" si="2"/>
        <v>0</v>
      </c>
      <c r="M46" s="162">
        <f t="shared" si="3"/>
        <v>0</v>
      </c>
      <c r="N46" s="162">
        <f t="shared" si="4"/>
        <v>0</v>
      </c>
      <c r="O46" s="162">
        <f t="shared" si="5"/>
        <v>0</v>
      </c>
      <c r="P46" s="163">
        <f t="shared" si="6"/>
        <v>0</v>
      </c>
    </row>
    <row r="47" spans="1:16" x14ac:dyDescent="0.2">
      <c r="A47" s="184" t="s">
        <v>69</v>
      </c>
      <c r="B47" s="183"/>
      <c r="C47" s="160" t="s">
        <v>135</v>
      </c>
      <c r="D47" s="161" t="s">
        <v>131</v>
      </c>
      <c r="E47" s="155">
        <v>33</v>
      </c>
      <c r="F47" s="156"/>
      <c r="G47" s="157"/>
      <c r="H47" s="162">
        <f t="shared" si="0"/>
        <v>0</v>
      </c>
      <c r="I47" s="157"/>
      <c r="J47" s="157"/>
      <c r="K47" s="163">
        <f t="shared" si="1"/>
        <v>0</v>
      </c>
      <c r="L47" s="164">
        <f t="shared" si="2"/>
        <v>0</v>
      </c>
      <c r="M47" s="162">
        <f t="shared" si="3"/>
        <v>0</v>
      </c>
      <c r="N47" s="162">
        <f t="shared" si="4"/>
        <v>0</v>
      </c>
      <c r="O47" s="162">
        <f t="shared" si="5"/>
        <v>0</v>
      </c>
      <c r="P47" s="163">
        <f t="shared" si="6"/>
        <v>0</v>
      </c>
    </row>
    <row r="48" spans="1:16" x14ac:dyDescent="0.2">
      <c r="A48" s="184" t="s">
        <v>69</v>
      </c>
      <c r="B48" s="183"/>
      <c r="C48" s="160" t="s">
        <v>132</v>
      </c>
      <c r="D48" s="161" t="s">
        <v>71</v>
      </c>
      <c r="E48" s="155">
        <v>206</v>
      </c>
      <c r="F48" s="156"/>
      <c r="G48" s="157"/>
      <c r="H48" s="162">
        <f t="shared" si="0"/>
        <v>0</v>
      </c>
      <c r="I48" s="157"/>
      <c r="J48" s="157"/>
      <c r="K48" s="163">
        <f t="shared" si="1"/>
        <v>0</v>
      </c>
      <c r="L48" s="164">
        <f t="shared" si="2"/>
        <v>0</v>
      </c>
      <c r="M48" s="162">
        <f t="shared" si="3"/>
        <v>0</v>
      </c>
      <c r="N48" s="162">
        <f t="shared" si="4"/>
        <v>0</v>
      </c>
      <c r="O48" s="162">
        <f t="shared" si="5"/>
        <v>0</v>
      </c>
      <c r="P48" s="163">
        <f t="shared" si="6"/>
        <v>0</v>
      </c>
    </row>
    <row r="49" spans="1:16" x14ac:dyDescent="0.2">
      <c r="A49" s="184" t="s">
        <v>69</v>
      </c>
      <c r="B49" s="183"/>
      <c r="C49" s="160" t="s">
        <v>136</v>
      </c>
      <c r="D49" s="161" t="s">
        <v>131</v>
      </c>
      <c r="E49" s="155">
        <v>20.51</v>
      </c>
      <c r="F49" s="156"/>
      <c r="G49" s="157"/>
      <c r="H49" s="162">
        <f t="shared" si="0"/>
        <v>0</v>
      </c>
      <c r="I49" s="157"/>
      <c r="J49" s="157"/>
      <c r="K49" s="163">
        <f t="shared" si="1"/>
        <v>0</v>
      </c>
      <c r="L49" s="164">
        <f t="shared" si="2"/>
        <v>0</v>
      </c>
      <c r="M49" s="162">
        <f t="shared" si="3"/>
        <v>0</v>
      </c>
      <c r="N49" s="162">
        <f t="shared" si="4"/>
        <v>0</v>
      </c>
      <c r="O49" s="162">
        <f t="shared" si="5"/>
        <v>0</v>
      </c>
      <c r="P49" s="163">
        <f t="shared" si="6"/>
        <v>0</v>
      </c>
    </row>
    <row r="50" spans="1:16" x14ac:dyDescent="0.2">
      <c r="A50" s="184">
        <v>20</v>
      </c>
      <c r="B50" s="183" t="s">
        <v>66</v>
      </c>
      <c r="C50" s="160" t="s">
        <v>137</v>
      </c>
      <c r="D50" s="161" t="s">
        <v>75</v>
      </c>
      <c r="E50" s="155">
        <v>123.092</v>
      </c>
      <c r="F50" s="156"/>
      <c r="G50" s="157"/>
      <c r="H50" s="162">
        <f t="shared" si="0"/>
        <v>0</v>
      </c>
      <c r="I50" s="157"/>
      <c r="J50" s="157"/>
      <c r="K50" s="163">
        <f t="shared" si="1"/>
        <v>0</v>
      </c>
      <c r="L50" s="164">
        <f t="shared" si="2"/>
        <v>0</v>
      </c>
      <c r="M50" s="162">
        <f t="shared" si="3"/>
        <v>0</v>
      </c>
      <c r="N50" s="162">
        <f t="shared" si="4"/>
        <v>0</v>
      </c>
      <c r="O50" s="162">
        <f t="shared" si="5"/>
        <v>0</v>
      </c>
      <c r="P50" s="163">
        <f t="shared" si="6"/>
        <v>0</v>
      </c>
    </row>
    <row r="51" spans="1:16" x14ac:dyDescent="0.2">
      <c r="A51" s="184">
        <v>21</v>
      </c>
      <c r="B51" s="183" t="s">
        <v>66</v>
      </c>
      <c r="C51" s="160" t="s">
        <v>138</v>
      </c>
      <c r="D51" s="161" t="s">
        <v>68</v>
      </c>
      <c r="E51" s="155">
        <v>1092.54</v>
      </c>
      <c r="F51" s="156"/>
      <c r="G51" s="157"/>
      <c r="H51" s="162">
        <f t="shared" si="0"/>
        <v>0</v>
      </c>
      <c r="I51" s="157"/>
      <c r="J51" s="157"/>
      <c r="K51" s="163">
        <f t="shared" si="1"/>
        <v>0</v>
      </c>
      <c r="L51" s="164">
        <f t="shared" si="2"/>
        <v>0</v>
      </c>
      <c r="M51" s="162">
        <f t="shared" si="3"/>
        <v>0</v>
      </c>
      <c r="N51" s="162">
        <f t="shared" si="4"/>
        <v>0</v>
      </c>
      <c r="O51" s="162">
        <f t="shared" si="5"/>
        <v>0</v>
      </c>
      <c r="P51" s="163">
        <f t="shared" si="6"/>
        <v>0</v>
      </c>
    </row>
    <row r="52" spans="1:16" ht="22.5" x14ac:dyDescent="0.2">
      <c r="A52" s="184">
        <v>22</v>
      </c>
      <c r="B52" s="183" t="s">
        <v>66</v>
      </c>
      <c r="C52" s="160" t="s">
        <v>139</v>
      </c>
      <c r="D52" s="161" t="s">
        <v>68</v>
      </c>
      <c r="E52" s="155">
        <v>315.24</v>
      </c>
      <c r="F52" s="156"/>
      <c r="G52" s="157"/>
      <c r="H52" s="162">
        <f t="shared" si="0"/>
        <v>0</v>
      </c>
      <c r="I52" s="157"/>
      <c r="J52" s="157"/>
      <c r="K52" s="163">
        <f t="shared" si="1"/>
        <v>0</v>
      </c>
      <c r="L52" s="164">
        <f t="shared" si="2"/>
        <v>0</v>
      </c>
      <c r="M52" s="162">
        <f t="shared" si="3"/>
        <v>0</v>
      </c>
      <c r="N52" s="162">
        <f t="shared" si="4"/>
        <v>0</v>
      </c>
      <c r="O52" s="162">
        <f t="shared" si="5"/>
        <v>0</v>
      </c>
      <c r="P52" s="163">
        <f t="shared" si="6"/>
        <v>0</v>
      </c>
    </row>
    <row r="53" spans="1:16" ht="22.5" x14ac:dyDescent="0.2">
      <c r="A53" s="184">
        <v>23</v>
      </c>
      <c r="B53" s="183" t="s">
        <v>66</v>
      </c>
      <c r="C53" s="160" t="s">
        <v>140</v>
      </c>
      <c r="D53" s="161" t="s">
        <v>68</v>
      </c>
      <c r="E53" s="155">
        <f>E14*1.05</f>
        <v>305.78309999999999</v>
      </c>
      <c r="F53" s="156"/>
      <c r="G53" s="157"/>
      <c r="H53" s="162">
        <f t="shared" si="0"/>
        <v>0</v>
      </c>
      <c r="I53" s="157"/>
      <c r="J53" s="157"/>
      <c r="K53" s="163">
        <f t="shared" si="1"/>
        <v>0</v>
      </c>
      <c r="L53" s="164">
        <f t="shared" si="2"/>
        <v>0</v>
      </c>
      <c r="M53" s="162">
        <f t="shared" si="3"/>
        <v>0</v>
      </c>
      <c r="N53" s="162">
        <f t="shared" si="4"/>
        <v>0</v>
      </c>
      <c r="O53" s="162">
        <f t="shared" si="5"/>
        <v>0</v>
      </c>
      <c r="P53" s="163">
        <f t="shared" si="6"/>
        <v>0</v>
      </c>
    </row>
    <row r="54" spans="1:16" x14ac:dyDescent="0.2">
      <c r="A54" s="184">
        <v>24</v>
      </c>
      <c r="B54" s="183" t="s">
        <v>66</v>
      </c>
      <c r="C54" s="160" t="s">
        <v>141</v>
      </c>
      <c r="D54" s="161" t="s">
        <v>68</v>
      </c>
      <c r="E54" s="155">
        <v>74.00200000000001</v>
      </c>
      <c r="F54" s="156"/>
      <c r="G54" s="157"/>
      <c r="H54" s="162">
        <f t="shared" si="0"/>
        <v>0</v>
      </c>
      <c r="I54" s="157"/>
      <c r="J54" s="157"/>
      <c r="K54" s="163">
        <f t="shared" si="1"/>
        <v>0</v>
      </c>
      <c r="L54" s="164">
        <f t="shared" si="2"/>
        <v>0</v>
      </c>
      <c r="M54" s="162">
        <f t="shared" si="3"/>
        <v>0</v>
      </c>
      <c r="N54" s="162">
        <f t="shared" si="4"/>
        <v>0</v>
      </c>
      <c r="O54" s="162">
        <f t="shared" si="5"/>
        <v>0</v>
      </c>
      <c r="P54" s="163">
        <f t="shared" si="6"/>
        <v>0</v>
      </c>
    </row>
    <row r="55" spans="1:16" ht="22.5" x14ac:dyDescent="0.2">
      <c r="A55" s="184">
        <v>25</v>
      </c>
      <c r="B55" s="183" t="s">
        <v>66</v>
      </c>
      <c r="C55" s="160" t="s">
        <v>142</v>
      </c>
      <c r="D55" s="161" t="s">
        <v>75</v>
      </c>
      <c r="E55" s="155">
        <v>126.0154</v>
      </c>
      <c r="F55" s="156"/>
      <c r="G55" s="157"/>
      <c r="H55" s="162">
        <f t="shared" si="0"/>
        <v>0</v>
      </c>
      <c r="I55" s="157"/>
      <c r="J55" s="157"/>
      <c r="K55" s="163">
        <f t="shared" si="1"/>
        <v>0</v>
      </c>
      <c r="L55" s="164">
        <f t="shared" si="2"/>
        <v>0</v>
      </c>
      <c r="M55" s="162">
        <f t="shared" si="3"/>
        <v>0</v>
      </c>
      <c r="N55" s="162">
        <f t="shared" si="4"/>
        <v>0</v>
      </c>
      <c r="O55" s="162">
        <f t="shared" si="5"/>
        <v>0</v>
      </c>
      <c r="P55" s="163">
        <f t="shared" si="6"/>
        <v>0</v>
      </c>
    </row>
    <row r="56" spans="1:16" x14ac:dyDescent="0.2">
      <c r="A56" s="184" t="s">
        <v>69</v>
      </c>
      <c r="B56" s="183"/>
      <c r="C56" s="160" t="s">
        <v>718</v>
      </c>
      <c r="D56" s="161" t="s">
        <v>68</v>
      </c>
      <c r="E56" s="155">
        <v>37.809999999999995</v>
      </c>
      <c r="F56" s="156"/>
      <c r="G56" s="157"/>
      <c r="H56" s="162">
        <f t="shared" si="0"/>
        <v>0</v>
      </c>
      <c r="I56" s="157"/>
      <c r="J56" s="157"/>
      <c r="K56" s="163">
        <f t="shared" si="1"/>
        <v>0</v>
      </c>
      <c r="L56" s="164">
        <f t="shared" si="2"/>
        <v>0</v>
      </c>
      <c r="M56" s="162">
        <f t="shared" si="3"/>
        <v>0</v>
      </c>
      <c r="N56" s="162">
        <f t="shared" si="4"/>
        <v>0</v>
      </c>
      <c r="O56" s="162">
        <f t="shared" si="5"/>
        <v>0</v>
      </c>
      <c r="P56" s="163">
        <f t="shared" si="6"/>
        <v>0</v>
      </c>
    </row>
    <row r="57" spans="1:16" x14ac:dyDescent="0.2">
      <c r="A57" s="184" t="s">
        <v>69</v>
      </c>
      <c r="B57" s="183"/>
      <c r="C57" s="160" t="s">
        <v>717</v>
      </c>
      <c r="D57" s="161" t="s">
        <v>75</v>
      </c>
      <c r="E57" s="155">
        <v>151.22</v>
      </c>
      <c r="F57" s="156"/>
      <c r="G57" s="157"/>
      <c r="H57" s="162">
        <f t="shared" si="0"/>
        <v>0</v>
      </c>
      <c r="I57" s="157"/>
      <c r="J57" s="157"/>
      <c r="K57" s="163">
        <f t="shared" si="1"/>
        <v>0</v>
      </c>
      <c r="L57" s="164">
        <f t="shared" si="2"/>
        <v>0</v>
      </c>
      <c r="M57" s="162">
        <f t="shared" si="3"/>
        <v>0</v>
      </c>
      <c r="N57" s="162">
        <f t="shared" si="4"/>
        <v>0</v>
      </c>
      <c r="O57" s="162">
        <f t="shared" si="5"/>
        <v>0</v>
      </c>
      <c r="P57" s="163">
        <f t="shared" si="6"/>
        <v>0</v>
      </c>
    </row>
    <row r="58" spans="1:16" x14ac:dyDescent="0.2">
      <c r="A58" s="184" t="s">
        <v>69</v>
      </c>
      <c r="B58" s="183"/>
      <c r="C58" s="160" t="s">
        <v>143</v>
      </c>
      <c r="D58" s="161" t="s">
        <v>75</v>
      </c>
      <c r="E58" s="155">
        <v>151.22</v>
      </c>
      <c r="F58" s="156"/>
      <c r="G58" s="157"/>
      <c r="H58" s="162">
        <f t="shared" si="0"/>
        <v>0</v>
      </c>
      <c r="I58" s="157"/>
      <c r="J58" s="157"/>
      <c r="K58" s="163">
        <f t="shared" si="1"/>
        <v>0</v>
      </c>
      <c r="L58" s="164">
        <f t="shared" si="2"/>
        <v>0</v>
      </c>
      <c r="M58" s="162">
        <f t="shared" si="3"/>
        <v>0</v>
      </c>
      <c r="N58" s="162">
        <f t="shared" si="4"/>
        <v>0</v>
      </c>
      <c r="O58" s="162">
        <f t="shared" si="5"/>
        <v>0</v>
      </c>
      <c r="P58" s="163">
        <f t="shared" si="6"/>
        <v>0</v>
      </c>
    </row>
    <row r="59" spans="1:16" x14ac:dyDescent="0.2">
      <c r="A59" s="184" t="s">
        <v>69</v>
      </c>
      <c r="B59" s="183"/>
      <c r="C59" s="160" t="s">
        <v>87</v>
      </c>
      <c r="D59" s="161" t="s">
        <v>88</v>
      </c>
      <c r="E59" s="155">
        <v>466.26</v>
      </c>
      <c r="F59" s="156"/>
      <c r="G59" s="157"/>
      <c r="H59" s="162">
        <f t="shared" si="0"/>
        <v>0</v>
      </c>
      <c r="I59" s="157"/>
      <c r="J59" s="157"/>
      <c r="K59" s="163">
        <f t="shared" si="1"/>
        <v>0</v>
      </c>
      <c r="L59" s="164">
        <f t="shared" si="2"/>
        <v>0</v>
      </c>
      <c r="M59" s="162">
        <f t="shared" si="3"/>
        <v>0</v>
      </c>
      <c r="N59" s="162">
        <f t="shared" si="4"/>
        <v>0</v>
      </c>
      <c r="O59" s="162">
        <f t="shared" si="5"/>
        <v>0</v>
      </c>
      <c r="P59" s="163">
        <f t="shared" si="6"/>
        <v>0</v>
      </c>
    </row>
    <row r="60" spans="1:16" x14ac:dyDescent="0.2">
      <c r="A60" s="184" t="s">
        <v>69</v>
      </c>
      <c r="B60" s="183"/>
      <c r="C60" s="160" t="s">
        <v>716</v>
      </c>
      <c r="D60" s="161" t="s">
        <v>88</v>
      </c>
      <c r="E60" s="155">
        <v>100.82000000000001</v>
      </c>
      <c r="F60" s="156"/>
      <c r="G60" s="157"/>
      <c r="H60" s="162">
        <f t="shared" si="0"/>
        <v>0</v>
      </c>
      <c r="I60" s="157"/>
      <c r="J60" s="157"/>
      <c r="K60" s="163">
        <f t="shared" si="1"/>
        <v>0</v>
      </c>
      <c r="L60" s="164">
        <f t="shared" si="2"/>
        <v>0</v>
      </c>
      <c r="M60" s="162">
        <f t="shared" si="3"/>
        <v>0</v>
      </c>
      <c r="N60" s="162">
        <f t="shared" si="4"/>
        <v>0</v>
      </c>
      <c r="O60" s="162">
        <f t="shared" si="5"/>
        <v>0</v>
      </c>
      <c r="P60" s="163">
        <f t="shared" si="6"/>
        <v>0</v>
      </c>
    </row>
    <row r="61" spans="1:16" x14ac:dyDescent="0.2">
      <c r="A61" s="184" t="s">
        <v>69</v>
      </c>
      <c r="B61" s="183"/>
      <c r="C61" s="160" t="s">
        <v>144</v>
      </c>
      <c r="D61" s="161" t="s">
        <v>88</v>
      </c>
      <c r="E61" s="155">
        <v>50.41</v>
      </c>
      <c r="F61" s="156"/>
      <c r="G61" s="157"/>
      <c r="H61" s="162">
        <f t="shared" si="0"/>
        <v>0</v>
      </c>
      <c r="I61" s="157"/>
      <c r="J61" s="157"/>
      <c r="K61" s="163">
        <f t="shared" si="1"/>
        <v>0</v>
      </c>
      <c r="L61" s="164">
        <f t="shared" si="2"/>
        <v>0</v>
      </c>
      <c r="M61" s="162">
        <f t="shared" si="3"/>
        <v>0</v>
      </c>
      <c r="N61" s="162">
        <f t="shared" si="4"/>
        <v>0</v>
      </c>
      <c r="O61" s="162">
        <f t="shared" si="5"/>
        <v>0</v>
      </c>
      <c r="P61" s="163">
        <f t="shared" si="6"/>
        <v>0</v>
      </c>
    </row>
    <row r="62" spans="1:16" x14ac:dyDescent="0.2">
      <c r="A62" s="184"/>
      <c r="B62" s="183"/>
      <c r="C62" s="160" t="s">
        <v>145</v>
      </c>
      <c r="D62" s="161" t="s">
        <v>71</v>
      </c>
      <c r="E62" s="155">
        <v>7</v>
      </c>
      <c r="F62" s="156"/>
      <c r="G62" s="157"/>
      <c r="H62" s="162">
        <f t="shared" si="0"/>
        <v>0</v>
      </c>
      <c r="I62" s="157"/>
      <c r="J62" s="157"/>
      <c r="K62" s="163">
        <f t="shared" si="1"/>
        <v>0</v>
      </c>
      <c r="L62" s="164">
        <f t="shared" si="2"/>
        <v>0</v>
      </c>
      <c r="M62" s="162">
        <f t="shared" si="3"/>
        <v>0</v>
      </c>
      <c r="N62" s="162">
        <f t="shared" si="4"/>
        <v>0</v>
      </c>
      <c r="O62" s="162">
        <f t="shared" si="5"/>
        <v>0</v>
      </c>
      <c r="P62" s="163">
        <f t="shared" si="6"/>
        <v>0</v>
      </c>
    </row>
    <row r="63" spans="1:16" x14ac:dyDescent="0.2">
      <c r="A63" s="184">
        <v>26</v>
      </c>
      <c r="B63" s="183" t="s">
        <v>66</v>
      </c>
      <c r="C63" s="160" t="s">
        <v>146</v>
      </c>
      <c r="D63" s="161" t="s">
        <v>71</v>
      </c>
      <c r="E63" s="155">
        <v>378</v>
      </c>
      <c r="F63" s="156"/>
      <c r="G63" s="157"/>
      <c r="H63" s="162">
        <f t="shared" si="0"/>
        <v>0</v>
      </c>
      <c r="I63" s="157"/>
      <c r="J63" s="157"/>
      <c r="K63" s="163">
        <f t="shared" si="1"/>
        <v>0</v>
      </c>
      <c r="L63" s="164">
        <f t="shared" si="2"/>
        <v>0</v>
      </c>
      <c r="M63" s="162">
        <f t="shared" si="3"/>
        <v>0</v>
      </c>
      <c r="N63" s="162">
        <f t="shared" si="4"/>
        <v>0</v>
      </c>
      <c r="O63" s="162">
        <f t="shared" si="5"/>
        <v>0</v>
      </c>
      <c r="P63" s="163">
        <f t="shared" si="6"/>
        <v>0</v>
      </c>
    </row>
    <row r="64" spans="1:16" ht="102.75" customHeight="1" x14ac:dyDescent="0.2">
      <c r="A64" s="184">
        <v>27</v>
      </c>
      <c r="B64" s="183" t="s">
        <v>66</v>
      </c>
      <c r="C64" s="160" t="s">
        <v>779</v>
      </c>
      <c r="D64" s="161" t="s">
        <v>147</v>
      </c>
      <c r="E64" s="155">
        <f>4+39+10+19+14+78+21+12+8</f>
        <v>205</v>
      </c>
      <c r="F64" s="156"/>
      <c r="G64" s="157"/>
      <c r="H64" s="162">
        <f t="shared" si="0"/>
        <v>0</v>
      </c>
      <c r="I64" s="157"/>
      <c r="J64" s="157"/>
      <c r="K64" s="163">
        <f t="shared" si="1"/>
        <v>0</v>
      </c>
      <c r="L64" s="164">
        <f t="shared" si="2"/>
        <v>0</v>
      </c>
      <c r="M64" s="162">
        <f t="shared" si="3"/>
        <v>0</v>
      </c>
      <c r="N64" s="162">
        <f t="shared" si="4"/>
        <v>0</v>
      </c>
      <c r="O64" s="162">
        <f t="shared" si="5"/>
        <v>0</v>
      </c>
      <c r="P64" s="163">
        <f t="shared" si="6"/>
        <v>0</v>
      </c>
    </row>
    <row r="65" spans="1:16" x14ac:dyDescent="0.2">
      <c r="A65" s="184">
        <v>28</v>
      </c>
      <c r="B65" s="183" t="s">
        <v>66</v>
      </c>
      <c r="C65" s="160" t="s">
        <v>148</v>
      </c>
      <c r="D65" s="161" t="s">
        <v>149</v>
      </c>
      <c r="E65" s="155">
        <v>13.887500000000001</v>
      </c>
      <c r="F65" s="156"/>
      <c r="G65" s="157"/>
      <c r="H65" s="162">
        <f t="shared" si="0"/>
        <v>0</v>
      </c>
      <c r="I65" s="157"/>
      <c r="J65" s="157"/>
      <c r="K65" s="163">
        <f t="shared" si="1"/>
        <v>0</v>
      </c>
      <c r="L65" s="164">
        <f t="shared" si="2"/>
        <v>0</v>
      </c>
      <c r="M65" s="162">
        <f t="shared" si="3"/>
        <v>0</v>
      </c>
      <c r="N65" s="162">
        <f t="shared" si="4"/>
        <v>0</v>
      </c>
      <c r="O65" s="162">
        <f t="shared" si="5"/>
        <v>0</v>
      </c>
      <c r="P65" s="163">
        <f t="shared" si="6"/>
        <v>0</v>
      </c>
    </row>
    <row r="66" spans="1:16" x14ac:dyDescent="0.2">
      <c r="A66" s="184" t="s">
        <v>69</v>
      </c>
      <c r="B66" s="183"/>
      <c r="C66" s="160" t="s">
        <v>150</v>
      </c>
      <c r="D66" s="161" t="s">
        <v>71</v>
      </c>
      <c r="E66" s="155">
        <v>2</v>
      </c>
      <c r="F66" s="156"/>
      <c r="G66" s="157"/>
      <c r="H66" s="162">
        <f t="shared" si="0"/>
        <v>0</v>
      </c>
      <c r="I66" s="157"/>
      <c r="J66" s="157"/>
      <c r="K66" s="163">
        <f t="shared" si="1"/>
        <v>0</v>
      </c>
      <c r="L66" s="164">
        <f t="shared" si="2"/>
        <v>0</v>
      </c>
      <c r="M66" s="162">
        <f t="shared" si="3"/>
        <v>0</v>
      </c>
      <c r="N66" s="162">
        <f t="shared" si="4"/>
        <v>0</v>
      </c>
      <c r="O66" s="162">
        <f t="shared" si="5"/>
        <v>0</v>
      </c>
      <c r="P66" s="163">
        <f t="shared" si="6"/>
        <v>0</v>
      </c>
    </row>
    <row r="67" spans="1:16" ht="33.75" x14ac:dyDescent="0.2">
      <c r="A67" s="184">
        <v>29</v>
      </c>
      <c r="B67" s="183" t="s">
        <v>66</v>
      </c>
      <c r="C67" s="160" t="s">
        <v>760</v>
      </c>
      <c r="D67" s="161" t="s">
        <v>71</v>
      </c>
      <c r="E67" s="155">
        <v>77</v>
      </c>
      <c r="F67" s="156"/>
      <c r="G67" s="157"/>
      <c r="H67" s="162">
        <f t="shared" si="0"/>
        <v>0</v>
      </c>
      <c r="I67" s="157"/>
      <c r="J67" s="157"/>
      <c r="K67" s="163">
        <f t="shared" si="1"/>
        <v>0</v>
      </c>
      <c r="L67" s="164">
        <f t="shared" si="2"/>
        <v>0</v>
      </c>
      <c r="M67" s="162">
        <f t="shared" si="3"/>
        <v>0</v>
      </c>
      <c r="N67" s="162">
        <f t="shared" si="4"/>
        <v>0</v>
      </c>
      <c r="O67" s="162">
        <f t="shared" si="5"/>
        <v>0</v>
      </c>
      <c r="P67" s="163">
        <f t="shared" si="6"/>
        <v>0</v>
      </c>
    </row>
    <row r="68" spans="1:16" ht="22.5" x14ac:dyDescent="0.2">
      <c r="A68" s="184">
        <v>30</v>
      </c>
      <c r="B68" s="183" t="s">
        <v>66</v>
      </c>
      <c r="C68" s="160" t="s">
        <v>151</v>
      </c>
      <c r="D68" s="161" t="s">
        <v>71</v>
      </c>
      <c r="E68" s="155">
        <v>10</v>
      </c>
      <c r="F68" s="156"/>
      <c r="G68" s="157"/>
      <c r="H68" s="162">
        <f t="shared" si="0"/>
        <v>0</v>
      </c>
      <c r="I68" s="157"/>
      <c r="J68" s="157"/>
      <c r="K68" s="163">
        <f t="shared" si="1"/>
        <v>0</v>
      </c>
      <c r="L68" s="164">
        <f t="shared" si="2"/>
        <v>0</v>
      </c>
      <c r="M68" s="162">
        <f t="shared" si="3"/>
        <v>0</v>
      </c>
      <c r="N68" s="162">
        <f t="shared" si="4"/>
        <v>0</v>
      </c>
      <c r="O68" s="162">
        <f t="shared" si="5"/>
        <v>0</v>
      </c>
      <c r="P68" s="163">
        <f t="shared" si="6"/>
        <v>0</v>
      </c>
    </row>
    <row r="69" spans="1:16" ht="22.5" x14ac:dyDescent="0.2">
      <c r="A69" s="184">
        <v>31</v>
      </c>
      <c r="B69" s="183" t="s">
        <v>66</v>
      </c>
      <c r="C69" s="160" t="s">
        <v>152</v>
      </c>
      <c r="D69" s="161" t="s">
        <v>71</v>
      </c>
      <c r="E69" s="155">
        <v>16</v>
      </c>
      <c r="F69" s="156"/>
      <c r="G69" s="157"/>
      <c r="H69" s="162">
        <f t="shared" si="0"/>
        <v>0</v>
      </c>
      <c r="I69" s="157"/>
      <c r="J69" s="157"/>
      <c r="K69" s="163">
        <f t="shared" si="1"/>
        <v>0</v>
      </c>
      <c r="L69" s="164">
        <f t="shared" si="2"/>
        <v>0</v>
      </c>
      <c r="M69" s="162">
        <f t="shared" si="3"/>
        <v>0</v>
      </c>
      <c r="N69" s="162">
        <f t="shared" si="4"/>
        <v>0</v>
      </c>
      <c r="O69" s="162">
        <f t="shared" si="5"/>
        <v>0</v>
      </c>
      <c r="P69" s="163">
        <f t="shared" si="6"/>
        <v>0</v>
      </c>
    </row>
    <row r="70" spans="1:16" ht="22.5" x14ac:dyDescent="0.2">
      <c r="A70" s="184">
        <v>32</v>
      </c>
      <c r="B70" s="183" t="s">
        <v>66</v>
      </c>
      <c r="C70" s="160" t="s">
        <v>153</v>
      </c>
      <c r="D70" s="161" t="s">
        <v>71</v>
      </c>
      <c r="E70" s="155">
        <v>64</v>
      </c>
      <c r="F70" s="156"/>
      <c r="G70" s="157"/>
      <c r="H70" s="162">
        <f t="shared" si="0"/>
        <v>0</v>
      </c>
      <c r="I70" s="157"/>
      <c r="J70" s="157"/>
      <c r="K70" s="163">
        <f t="shared" si="1"/>
        <v>0</v>
      </c>
      <c r="L70" s="164">
        <f t="shared" si="2"/>
        <v>0</v>
      </c>
      <c r="M70" s="162">
        <f t="shared" si="3"/>
        <v>0</v>
      </c>
      <c r="N70" s="162">
        <f t="shared" si="4"/>
        <v>0</v>
      </c>
      <c r="O70" s="162">
        <f t="shared" si="5"/>
        <v>0</v>
      </c>
      <c r="P70" s="163">
        <f t="shared" si="6"/>
        <v>0</v>
      </c>
    </row>
    <row r="71" spans="1:16" ht="22.5" x14ac:dyDescent="0.2">
      <c r="A71" s="184">
        <v>33</v>
      </c>
      <c r="B71" s="183" t="s">
        <v>66</v>
      </c>
      <c r="C71" s="160" t="s">
        <v>761</v>
      </c>
      <c r="D71" s="161" t="s">
        <v>71</v>
      </c>
      <c r="E71" s="155">
        <v>23</v>
      </c>
      <c r="F71" s="156"/>
      <c r="G71" s="157"/>
      <c r="H71" s="162">
        <f t="shared" si="0"/>
        <v>0</v>
      </c>
      <c r="I71" s="157"/>
      <c r="J71" s="157"/>
      <c r="K71" s="163">
        <f t="shared" si="1"/>
        <v>0</v>
      </c>
      <c r="L71" s="164">
        <f t="shared" si="2"/>
        <v>0</v>
      </c>
      <c r="M71" s="162">
        <f t="shared" si="3"/>
        <v>0</v>
      </c>
      <c r="N71" s="162">
        <f t="shared" si="4"/>
        <v>0</v>
      </c>
      <c r="O71" s="162">
        <f t="shared" si="5"/>
        <v>0</v>
      </c>
      <c r="P71" s="163">
        <f t="shared" si="6"/>
        <v>0</v>
      </c>
    </row>
    <row r="72" spans="1:16" ht="22.5" x14ac:dyDescent="0.2">
      <c r="A72" s="184">
        <v>34</v>
      </c>
      <c r="B72" s="183" t="s">
        <v>66</v>
      </c>
      <c r="C72" s="160" t="s">
        <v>762</v>
      </c>
      <c r="D72" s="161" t="s">
        <v>71</v>
      </c>
      <c r="E72" s="155">
        <v>2</v>
      </c>
      <c r="F72" s="156"/>
      <c r="G72" s="157"/>
      <c r="H72" s="162">
        <f t="shared" si="0"/>
        <v>0</v>
      </c>
      <c r="I72" s="157"/>
      <c r="J72" s="157"/>
      <c r="K72" s="163">
        <f t="shared" si="1"/>
        <v>0</v>
      </c>
      <c r="L72" s="164">
        <f t="shared" si="2"/>
        <v>0</v>
      </c>
      <c r="M72" s="162">
        <f t="shared" si="3"/>
        <v>0</v>
      </c>
      <c r="N72" s="162">
        <f t="shared" si="4"/>
        <v>0</v>
      </c>
      <c r="O72" s="162">
        <f t="shared" si="5"/>
        <v>0</v>
      </c>
      <c r="P72" s="163">
        <f t="shared" si="6"/>
        <v>0</v>
      </c>
    </row>
    <row r="73" spans="1:16" ht="22.5" x14ac:dyDescent="0.2">
      <c r="A73" s="184">
        <v>35</v>
      </c>
      <c r="B73" s="183" t="s">
        <v>66</v>
      </c>
      <c r="C73" s="160" t="s">
        <v>763</v>
      </c>
      <c r="D73" s="161" t="s">
        <v>71</v>
      </c>
      <c r="E73" s="155">
        <v>11</v>
      </c>
      <c r="F73" s="156"/>
      <c r="G73" s="157"/>
      <c r="H73" s="162">
        <f t="shared" si="0"/>
        <v>0</v>
      </c>
      <c r="I73" s="157"/>
      <c r="J73" s="157"/>
      <c r="K73" s="163">
        <f t="shared" si="1"/>
        <v>0</v>
      </c>
      <c r="L73" s="164">
        <f t="shared" si="2"/>
        <v>0</v>
      </c>
      <c r="M73" s="162">
        <f t="shared" si="3"/>
        <v>0</v>
      </c>
      <c r="N73" s="162">
        <f t="shared" si="4"/>
        <v>0</v>
      </c>
      <c r="O73" s="162">
        <f t="shared" si="5"/>
        <v>0</v>
      </c>
      <c r="P73" s="163">
        <f t="shared" si="6"/>
        <v>0</v>
      </c>
    </row>
    <row r="74" spans="1:16" ht="22.5" x14ac:dyDescent="0.2">
      <c r="A74" s="184">
        <v>36</v>
      </c>
      <c r="B74" s="183" t="s">
        <v>66</v>
      </c>
      <c r="C74" s="160" t="s">
        <v>764</v>
      </c>
      <c r="D74" s="161" t="s">
        <v>71</v>
      </c>
      <c r="E74" s="155">
        <v>8</v>
      </c>
      <c r="F74" s="156"/>
      <c r="G74" s="157"/>
      <c r="H74" s="162">
        <f t="shared" si="0"/>
        <v>0</v>
      </c>
      <c r="I74" s="157"/>
      <c r="J74" s="157"/>
      <c r="K74" s="163">
        <f t="shared" si="1"/>
        <v>0</v>
      </c>
      <c r="L74" s="164">
        <f t="shared" si="2"/>
        <v>0</v>
      </c>
      <c r="M74" s="162">
        <f t="shared" si="3"/>
        <v>0</v>
      </c>
      <c r="N74" s="162">
        <f t="shared" si="4"/>
        <v>0</v>
      </c>
      <c r="O74" s="162">
        <f t="shared" si="5"/>
        <v>0</v>
      </c>
      <c r="P74" s="163">
        <f t="shared" si="6"/>
        <v>0</v>
      </c>
    </row>
    <row r="75" spans="1:16" ht="33.75" x14ac:dyDescent="0.2">
      <c r="A75" s="184">
        <v>37</v>
      </c>
      <c r="B75" s="183" t="s">
        <v>66</v>
      </c>
      <c r="C75" s="160" t="s">
        <v>154</v>
      </c>
      <c r="D75" s="161" t="s">
        <v>75</v>
      </c>
      <c r="E75" s="155">
        <v>539.66</v>
      </c>
      <c r="F75" s="156"/>
      <c r="G75" s="157"/>
      <c r="H75" s="162">
        <f t="shared" si="0"/>
        <v>0</v>
      </c>
      <c r="I75" s="157"/>
      <c r="J75" s="157"/>
      <c r="K75" s="163">
        <f t="shared" si="1"/>
        <v>0</v>
      </c>
      <c r="L75" s="164">
        <f t="shared" si="2"/>
        <v>0</v>
      </c>
      <c r="M75" s="162">
        <f t="shared" si="3"/>
        <v>0</v>
      </c>
      <c r="N75" s="162">
        <f t="shared" si="4"/>
        <v>0</v>
      </c>
      <c r="O75" s="162">
        <f t="shared" si="5"/>
        <v>0</v>
      </c>
      <c r="P75" s="163">
        <f t="shared" si="6"/>
        <v>0</v>
      </c>
    </row>
    <row r="76" spans="1:16" x14ac:dyDescent="0.2">
      <c r="A76" s="184" t="s">
        <v>69</v>
      </c>
      <c r="B76" s="183"/>
      <c r="C76" s="160" t="s">
        <v>129</v>
      </c>
      <c r="D76" s="161" t="s">
        <v>71</v>
      </c>
      <c r="E76" s="155">
        <v>1404</v>
      </c>
      <c r="F76" s="156"/>
      <c r="G76" s="157"/>
      <c r="H76" s="162">
        <f t="shared" si="0"/>
        <v>0</v>
      </c>
      <c r="I76" s="157"/>
      <c r="J76" s="157"/>
      <c r="K76" s="163">
        <f t="shared" si="1"/>
        <v>0</v>
      </c>
      <c r="L76" s="164">
        <f t="shared" si="2"/>
        <v>0</v>
      </c>
      <c r="M76" s="162">
        <f t="shared" si="3"/>
        <v>0</v>
      </c>
      <c r="N76" s="162">
        <f t="shared" si="4"/>
        <v>0</v>
      </c>
      <c r="O76" s="162">
        <f t="shared" si="5"/>
        <v>0</v>
      </c>
      <c r="P76" s="163">
        <f t="shared" si="6"/>
        <v>0</v>
      </c>
    </row>
    <row r="77" spans="1:16" x14ac:dyDescent="0.2">
      <c r="A77" s="184" t="s">
        <v>69</v>
      </c>
      <c r="B77" s="183"/>
      <c r="C77" s="160" t="s">
        <v>130</v>
      </c>
      <c r="D77" s="161" t="s">
        <v>71</v>
      </c>
      <c r="E77" s="155">
        <v>1080</v>
      </c>
      <c r="F77" s="156"/>
      <c r="G77" s="157"/>
      <c r="H77" s="162">
        <f t="shared" si="0"/>
        <v>0</v>
      </c>
      <c r="I77" s="157"/>
      <c r="J77" s="157"/>
      <c r="K77" s="163">
        <f t="shared" si="1"/>
        <v>0</v>
      </c>
      <c r="L77" s="164">
        <f t="shared" si="2"/>
        <v>0</v>
      </c>
      <c r="M77" s="162">
        <f t="shared" si="3"/>
        <v>0</v>
      </c>
      <c r="N77" s="162">
        <f t="shared" si="4"/>
        <v>0</v>
      </c>
      <c r="O77" s="162">
        <f t="shared" si="5"/>
        <v>0</v>
      </c>
      <c r="P77" s="163">
        <f t="shared" si="6"/>
        <v>0</v>
      </c>
    </row>
    <row r="78" spans="1:16" x14ac:dyDescent="0.2">
      <c r="A78" s="184" t="s">
        <v>69</v>
      </c>
      <c r="B78" s="183"/>
      <c r="C78" s="160" t="s">
        <v>135</v>
      </c>
      <c r="D78" s="161" t="s">
        <v>131</v>
      </c>
      <c r="E78" s="155">
        <v>216</v>
      </c>
      <c r="F78" s="156"/>
      <c r="G78" s="157"/>
      <c r="H78" s="162">
        <f t="shared" si="0"/>
        <v>0</v>
      </c>
      <c r="I78" s="157"/>
      <c r="J78" s="157"/>
      <c r="K78" s="163">
        <f t="shared" si="1"/>
        <v>0</v>
      </c>
      <c r="L78" s="164">
        <f t="shared" si="2"/>
        <v>0</v>
      </c>
      <c r="M78" s="162">
        <f t="shared" si="3"/>
        <v>0</v>
      </c>
      <c r="N78" s="162">
        <f t="shared" si="4"/>
        <v>0</v>
      </c>
      <c r="O78" s="162">
        <f t="shared" si="5"/>
        <v>0</v>
      </c>
      <c r="P78" s="163">
        <f t="shared" si="6"/>
        <v>0</v>
      </c>
    </row>
    <row r="79" spans="1:16" x14ac:dyDescent="0.2">
      <c r="A79" s="184" t="s">
        <v>69</v>
      </c>
      <c r="B79" s="183"/>
      <c r="C79" s="160" t="s">
        <v>132</v>
      </c>
      <c r="D79" s="161" t="s">
        <v>71</v>
      </c>
      <c r="E79" s="155">
        <v>1350</v>
      </c>
      <c r="F79" s="156"/>
      <c r="G79" s="157"/>
      <c r="H79" s="162">
        <f t="shared" ref="H79:H82" si="14">ROUND(F79*G79,2)</f>
        <v>0</v>
      </c>
      <c r="I79" s="157"/>
      <c r="J79" s="157"/>
      <c r="K79" s="163">
        <f t="shared" ref="K79:K82" si="15">SUM(H79:J79)</f>
        <v>0</v>
      </c>
      <c r="L79" s="164">
        <f t="shared" ref="L79:L82" si="16">ROUND(E79*F79,2)</f>
        <v>0</v>
      </c>
      <c r="M79" s="162">
        <f t="shared" ref="M79:M82" si="17">ROUND(H79*E79,2)</f>
        <v>0</v>
      </c>
      <c r="N79" s="162">
        <f t="shared" ref="N79:N82" si="18">ROUND(I79*E79,2)</f>
        <v>0</v>
      </c>
      <c r="O79" s="162">
        <f t="shared" ref="O79:O82" si="19">ROUND(J79*E79,2)</f>
        <v>0</v>
      </c>
      <c r="P79" s="163">
        <f t="shared" ref="P79:P82" si="20">SUM(M79:O79)</f>
        <v>0</v>
      </c>
    </row>
    <row r="80" spans="1:16" x14ac:dyDescent="0.2">
      <c r="A80" s="184" t="s">
        <v>69</v>
      </c>
      <c r="B80" s="183"/>
      <c r="C80" s="160" t="s">
        <v>136</v>
      </c>
      <c r="D80" s="161" t="s">
        <v>131</v>
      </c>
      <c r="E80" s="155">
        <v>134.91999999999999</v>
      </c>
      <c r="F80" s="156"/>
      <c r="G80" s="157"/>
      <c r="H80" s="162">
        <f t="shared" si="14"/>
        <v>0</v>
      </c>
      <c r="I80" s="157"/>
      <c r="J80" s="157"/>
      <c r="K80" s="163">
        <f t="shared" si="15"/>
        <v>0</v>
      </c>
      <c r="L80" s="164">
        <f t="shared" si="16"/>
        <v>0</v>
      </c>
      <c r="M80" s="162">
        <f t="shared" si="17"/>
        <v>0</v>
      </c>
      <c r="N80" s="162">
        <f t="shared" si="18"/>
        <v>0</v>
      </c>
      <c r="O80" s="162">
        <f t="shared" si="19"/>
        <v>0</v>
      </c>
      <c r="P80" s="163">
        <f t="shared" si="20"/>
        <v>0</v>
      </c>
    </row>
    <row r="81" spans="1:16" x14ac:dyDescent="0.2">
      <c r="A81" s="184">
        <v>38</v>
      </c>
      <c r="B81" s="183" t="s">
        <v>66</v>
      </c>
      <c r="C81" s="160" t="s">
        <v>155</v>
      </c>
      <c r="D81" s="161" t="s">
        <v>71</v>
      </c>
      <c r="E81" s="155">
        <v>14</v>
      </c>
      <c r="F81" s="156"/>
      <c r="G81" s="157"/>
      <c r="H81" s="162">
        <f t="shared" si="14"/>
        <v>0</v>
      </c>
      <c r="I81" s="157"/>
      <c r="J81" s="157"/>
      <c r="K81" s="163">
        <f t="shared" si="15"/>
        <v>0</v>
      </c>
      <c r="L81" s="164">
        <f t="shared" si="16"/>
        <v>0</v>
      </c>
      <c r="M81" s="162">
        <f t="shared" si="17"/>
        <v>0</v>
      </c>
      <c r="N81" s="162">
        <f t="shared" si="18"/>
        <v>0</v>
      </c>
      <c r="O81" s="162">
        <f t="shared" si="19"/>
        <v>0</v>
      </c>
      <c r="P81" s="163">
        <f t="shared" si="20"/>
        <v>0</v>
      </c>
    </row>
    <row r="82" spans="1:16" ht="23.25" thickBot="1" x14ac:dyDescent="0.25">
      <c r="A82" s="184">
        <v>39</v>
      </c>
      <c r="B82" s="183" t="s">
        <v>66</v>
      </c>
      <c r="C82" s="160" t="s">
        <v>156</v>
      </c>
      <c r="D82" s="161" t="s">
        <v>71</v>
      </c>
      <c r="E82" s="155">
        <v>8</v>
      </c>
      <c r="F82" s="156"/>
      <c r="G82" s="157"/>
      <c r="H82" s="162">
        <f t="shared" si="14"/>
        <v>0</v>
      </c>
      <c r="I82" s="157"/>
      <c r="J82" s="157"/>
      <c r="K82" s="163">
        <f t="shared" si="15"/>
        <v>0</v>
      </c>
      <c r="L82" s="164">
        <f t="shared" si="16"/>
        <v>0</v>
      </c>
      <c r="M82" s="162">
        <f t="shared" si="17"/>
        <v>0</v>
      </c>
      <c r="N82" s="162">
        <f t="shared" si="18"/>
        <v>0</v>
      </c>
      <c r="O82" s="162">
        <f t="shared" si="19"/>
        <v>0</v>
      </c>
      <c r="P82" s="163">
        <f t="shared" si="20"/>
        <v>0</v>
      </c>
    </row>
    <row r="83" spans="1:16" ht="12" thickBot="1" x14ac:dyDescent="0.25">
      <c r="A83" s="305" t="s">
        <v>120</v>
      </c>
      <c r="B83" s="306"/>
      <c r="C83" s="306"/>
      <c r="D83" s="306"/>
      <c r="E83" s="306"/>
      <c r="F83" s="306"/>
      <c r="G83" s="306"/>
      <c r="H83" s="306"/>
      <c r="I83" s="306"/>
      <c r="J83" s="306"/>
      <c r="K83" s="307"/>
      <c r="L83" s="167">
        <f>SUM(L14:L82)</f>
        <v>0</v>
      </c>
      <c r="M83" s="168">
        <f>SUM(M14:M82)</f>
        <v>0</v>
      </c>
      <c r="N83" s="168">
        <f>SUM(N14:N82)</f>
        <v>0</v>
      </c>
      <c r="O83" s="168">
        <f>SUM(O14:O82)</f>
        <v>0</v>
      </c>
      <c r="P83" s="169">
        <f>SUM(P14:P82)</f>
        <v>0</v>
      </c>
    </row>
    <row r="84" spans="1:16" x14ac:dyDescent="0.2">
      <c r="A84" s="140"/>
      <c r="B84" s="142"/>
      <c r="C84" s="140"/>
      <c r="D84" s="140"/>
      <c r="E84" s="140"/>
      <c r="F84" s="140"/>
      <c r="G84" s="140"/>
      <c r="H84" s="140"/>
      <c r="I84" s="140"/>
      <c r="J84" s="140"/>
      <c r="K84" s="140"/>
      <c r="L84" s="140"/>
      <c r="M84" s="140"/>
      <c r="N84" s="140"/>
      <c r="O84" s="140"/>
      <c r="P84" s="140"/>
    </row>
    <row r="85" spans="1:16" x14ac:dyDescent="0.2">
      <c r="A85" s="140"/>
      <c r="B85" s="142"/>
      <c r="C85" s="140"/>
      <c r="D85" s="140"/>
      <c r="E85" s="140"/>
      <c r="F85" s="140"/>
      <c r="G85" s="140"/>
      <c r="H85" s="140"/>
      <c r="I85" s="140"/>
      <c r="J85" s="140"/>
      <c r="K85" s="140"/>
      <c r="L85" s="140"/>
      <c r="M85" s="140"/>
      <c r="N85" s="140"/>
      <c r="O85" s="140"/>
      <c r="P85" s="140"/>
    </row>
    <row r="86" spans="1:16" x14ac:dyDescent="0.2">
      <c r="A86" s="135" t="s">
        <v>14</v>
      </c>
      <c r="B86" s="142"/>
      <c r="C86" s="303">
        <f>'Kops a'!C38:H38</f>
        <v>0</v>
      </c>
      <c r="D86" s="303"/>
      <c r="E86" s="303"/>
      <c r="F86" s="303"/>
      <c r="G86" s="303"/>
      <c r="H86" s="303"/>
      <c r="I86" s="140"/>
      <c r="J86" s="140"/>
      <c r="K86" s="140"/>
      <c r="L86" s="140"/>
      <c r="M86" s="140"/>
      <c r="N86" s="140"/>
      <c r="O86" s="140"/>
      <c r="P86" s="140"/>
    </row>
    <row r="87" spans="1:16" x14ac:dyDescent="0.2">
      <c r="A87" s="140"/>
      <c r="B87" s="142"/>
      <c r="C87" s="304" t="s">
        <v>15</v>
      </c>
      <c r="D87" s="304"/>
      <c r="E87" s="304"/>
      <c r="F87" s="304"/>
      <c r="G87" s="304"/>
      <c r="H87" s="304"/>
      <c r="I87" s="140"/>
      <c r="J87" s="140"/>
      <c r="K87" s="140"/>
      <c r="L87" s="140"/>
      <c r="M87" s="140"/>
      <c r="N87" s="140"/>
      <c r="O87" s="140"/>
      <c r="P87" s="140"/>
    </row>
    <row r="88" spans="1:16" x14ac:dyDescent="0.2">
      <c r="A88" s="140"/>
      <c r="B88" s="142"/>
      <c r="C88" s="140"/>
      <c r="D88" s="140"/>
      <c r="E88" s="140"/>
      <c r="F88" s="140"/>
      <c r="G88" s="140"/>
      <c r="H88" s="140"/>
      <c r="I88" s="140"/>
      <c r="J88" s="140"/>
      <c r="K88" s="140"/>
      <c r="L88" s="140"/>
      <c r="M88" s="140"/>
      <c r="N88" s="140"/>
      <c r="O88" s="140"/>
      <c r="P88" s="140"/>
    </row>
    <row r="89" spans="1:16" x14ac:dyDescent="0.2">
      <c r="A89" s="171" t="str">
        <f>'Kops a'!A41</f>
        <v>Tāme sastādīta 20__. gada __. _________</v>
      </c>
      <c r="B89" s="185"/>
      <c r="C89" s="173"/>
      <c r="D89" s="173"/>
      <c r="E89" s="140"/>
      <c r="F89" s="140"/>
      <c r="G89" s="140"/>
      <c r="H89" s="140"/>
      <c r="I89" s="140"/>
      <c r="J89" s="140"/>
      <c r="K89" s="140"/>
      <c r="L89" s="140"/>
      <c r="M89" s="140"/>
      <c r="N89" s="140"/>
      <c r="O89" s="140"/>
      <c r="P89" s="140"/>
    </row>
    <row r="90" spans="1:16" x14ac:dyDescent="0.2">
      <c r="A90" s="221"/>
      <c r="B90" s="185"/>
      <c r="C90" s="173"/>
      <c r="D90" s="173"/>
      <c r="E90" s="140"/>
      <c r="F90" s="140"/>
      <c r="G90" s="140"/>
      <c r="H90" s="140"/>
      <c r="I90" s="140"/>
      <c r="J90" s="140"/>
      <c r="K90" s="140"/>
      <c r="L90" s="140"/>
      <c r="M90" s="140"/>
      <c r="N90" s="140"/>
      <c r="O90" s="140"/>
      <c r="P90" s="140"/>
    </row>
    <row r="91" spans="1:16" x14ac:dyDescent="0.2">
      <c r="A91" s="140"/>
      <c r="B91" s="142"/>
      <c r="C91" s="140"/>
      <c r="D91" s="140"/>
      <c r="E91" s="140"/>
      <c r="F91" s="140"/>
      <c r="G91" s="140"/>
      <c r="H91" s="140"/>
      <c r="I91" s="140"/>
      <c r="J91" s="140"/>
      <c r="K91" s="140"/>
      <c r="L91" s="140"/>
      <c r="M91" s="140"/>
      <c r="N91" s="140"/>
      <c r="O91" s="140"/>
      <c r="P91" s="140"/>
    </row>
    <row r="92" spans="1:16" x14ac:dyDescent="0.2">
      <c r="A92" s="135" t="s">
        <v>38</v>
      </c>
      <c r="B92" s="142"/>
      <c r="C92" s="303">
        <f>'Kops a'!C44:H44</f>
        <v>0</v>
      </c>
      <c r="D92" s="303"/>
      <c r="E92" s="303"/>
      <c r="F92" s="303"/>
      <c r="G92" s="303"/>
      <c r="H92" s="303"/>
      <c r="I92" s="140"/>
      <c r="J92" s="140"/>
      <c r="K92" s="140"/>
      <c r="L92" s="140"/>
      <c r="M92" s="140"/>
      <c r="N92" s="140"/>
      <c r="O92" s="140"/>
      <c r="P92" s="140"/>
    </row>
    <row r="93" spans="1:16" x14ac:dyDescent="0.2">
      <c r="A93" s="140"/>
      <c r="B93" s="142"/>
      <c r="C93" s="304" t="s">
        <v>15</v>
      </c>
      <c r="D93" s="304"/>
      <c r="E93" s="304"/>
      <c r="F93" s="304"/>
      <c r="G93" s="304"/>
      <c r="H93" s="304"/>
      <c r="I93" s="140"/>
      <c r="J93" s="140"/>
      <c r="K93" s="140"/>
      <c r="L93" s="140"/>
      <c r="M93" s="140"/>
      <c r="N93" s="140"/>
      <c r="O93" s="140"/>
      <c r="P93" s="140"/>
    </row>
    <row r="94" spans="1:16" x14ac:dyDescent="0.2">
      <c r="A94" s="140"/>
      <c r="B94" s="142"/>
      <c r="C94" s="140"/>
      <c r="D94" s="140"/>
      <c r="E94" s="140"/>
      <c r="F94" s="140"/>
      <c r="G94" s="140"/>
      <c r="H94" s="140"/>
      <c r="I94" s="140"/>
      <c r="J94" s="140"/>
      <c r="K94" s="140"/>
      <c r="L94" s="140"/>
      <c r="M94" s="140"/>
      <c r="N94" s="140"/>
      <c r="O94" s="140"/>
      <c r="P94" s="140"/>
    </row>
    <row r="95" spans="1:16" x14ac:dyDescent="0.2">
      <c r="A95" s="171" t="s">
        <v>55</v>
      </c>
      <c r="B95" s="185"/>
      <c r="C95" s="174">
        <f>'Kops a'!C47</f>
        <v>0</v>
      </c>
      <c r="D95" s="175"/>
      <c r="E95" s="140"/>
      <c r="F95" s="140"/>
      <c r="G95" s="140"/>
      <c r="H95" s="140"/>
      <c r="I95" s="140"/>
      <c r="J95" s="140"/>
      <c r="K95" s="140"/>
      <c r="L95" s="140"/>
      <c r="M95" s="140"/>
      <c r="N95" s="140"/>
      <c r="O95" s="140"/>
      <c r="P95" s="140"/>
    </row>
    <row r="96" spans="1:16" x14ac:dyDescent="0.2">
      <c r="A96" s="140"/>
      <c r="B96" s="142"/>
      <c r="C96" s="140"/>
      <c r="D96" s="140"/>
      <c r="E96" s="140"/>
      <c r="F96" s="140"/>
      <c r="G96" s="140"/>
      <c r="H96" s="140"/>
      <c r="I96" s="140"/>
      <c r="J96" s="140"/>
      <c r="K96" s="140"/>
      <c r="L96" s="140"/>
      <c r="M96" s="140"/>
      <c r="N96" s="140"/>
      <c r="O96" s="140"/>
      <c r="P96" s="140"/>
    </row>
    <row r="97" spans="2:2" ht="13.5" x14ac:dyDescent="0.2">
      <c r="B97" s="186" t="s">
        <v>709</v>
      </c>
    </row>
    <row r="98" spans="2:2" ht="12" x14ac:dyDescent="0.2">
      <c r="B98" s="187" t="s">
        <v>710</v>
      </c>
    </row>
    <row r="99" spans="2:2" ht="12" x14ac:dyDescent="0.2">
      <c r="B99" s="187" t="s">
        <v>711</v>
      </c>
    </row>
  </sheetData>
  <mergeCells count="22">
    <mergeCell ref="C93:H93"/>
    <mergeCell ref="C4:I4"/>
    <mergeCell ref="F12:K12"/>
    <mergeCell ref="A9:F9"/>
    <mergeCell ref="J9:M9"/>
    <mergeCell ref="D8:L8"/>
    <mergeCell ref="A83:K83"/>
    <mergeCell ref="C86:H86"/>
    <mergeCell ref="C87:H87"/>
    <mergeCell ref="C92:H92"/>
    <mergeCell ref="A12:A13"/>
    <mergeCell ref="B12:B13"/>
    <mergeCell ref="C12:C13"/>
    <mergeCell ref="D12:D13"/>
    <mergeCell ref="E12:E13"/>
    <mergeCell ref="L12:P12"/>
    <mergeCell ref="N9:O9"/>
    <mergeCell ref="C2:I2"/>
    <mergeCell ref="C3:I3"/>
    <mergeCell ref="D5:L5"/>
    <mergeCell ref="D6:L6"/>
    <mergeCell ref="D7:L7"/>
  </mergeCells>
  <conditionalFormatting sqref="I14:J21 D14:G21 I23:J82 D23:G82 A14:B82">
    <cfRule type="cellIs" dxfId="247" priority="24" operator="equal">
      <formula>0</formula>
    </cfRule>
  </conditionalFormatting>
  <conditionalFormatting sqref="N9:O9">
    <cfRule type="cellIs" dxfId="246" priority="23" operator="equal">
      <formula>0</formula>
    </cfRule>
  </conditionalFormatting>
  <conditionalFormatting sqref="A9:F9">
    <cfRule type="containsText" dxfId="245" priority="21"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44" priority="20" operator="equal">
      <formula>0</formula>
    </cfRule>
  </conditionalFormatting>
  <conditionalFormatting sqref="O10">
    <cfRule type="cellIs" dxfId="243" priority="19" operator="equal">
      <formula>"20__. gada __. _________"</formula>
    </cfRule>
  </conditionalFormatting>
  <conditionalFormatting sqref="A83:K83">
    <cfRule type="containsText" dxfId="242" priority="18" operator="containsText" text="Tiešās izmaksas kopā, t. sk. darba devēja sociālais nodoklis __.__% ">
      <formula>NOT(ISERROR(SEARCH("Tiešās izmaksas kopā, t. sk. darba devēja sociālais nodoklis __.__% ",A83)))</formula>
    </cfRule>
  </conditionalFormatting>
  <conditionalFormatting sqref="H14:H21 K14:P21 L83:P83 K23:P82 H23:H82">
    <cfRule type="cellIs" dxfId="241" priority="13" operator="equal">
      <formula>0</formula>
    </cfRule>
  </conditionalFormatting>
  <conditionalFormatting sqref="C4:I4">
    <cfRule type="cellIs" dxfId="240" priority="12" operator="equal">
      <formula>0</formula>
    </cfRule>
  </conditionalFormatting>
  <conditionalFormatting sqref="C14:C82">
    <cfRule type="cellIs" dxfId="239" priority="11" operator="equal">
      <formula>0</formula>
    </cfRule>
  </conditionalFormatting>
  <conditionalFormatting sqref="D5:L8">
    <cfRule type="cellIs" dxfId="238" priority="10" operator="equal">
      <formula>0</formula>
    </cfRule>
  </conditionalFormatting>
  <conditionalFormatting sqref="P10">
    <cfRule type="cellIs" dxfId="237" priority="9" operator="equal">
      <formula>"20__. gada __. _________"</formula>
    </cfRule>
  </conditionalFormatting>
  <conditionalFormatting sqref="C92:H92">
    <cfRule type="cellIs" dxfId="236" priority="6" operator="equal">
      <formula>0</formula>
    </cfRule>
  </conditionalFormatting>
  <conditionalFormatting sqref="C86:H86">
    <cfRule type="cellIs" dxfId="235" priority="5" operator="equal">
      <formula>0</formula>
    </cfRule>
  </conditionalFormatting>
  <conditionalFormatting sqref="C92:H92 C95 C86:H86">
    <cfRule type="cellIs" dxfId="234" priority="4" operator="equal">
      <formula>0</formula>
    </cfRule>
  </conditionalFormatting>
  <conditionalFormatting sqref="D1">
    <cfRule type="cellIs" dxfId="233" priority="3" operator="equal">
      <formula>0</formula>
    </cfRule>
  </conditionalFormatting>
  <conditionalFormatting sqref="I22:J22 D22:G22">
    <cfRule type="cellIs" dxfId="232" priority="2" operator="equal">
      <formula>0</formula>
    </cfRule>
  </conditionalFormatting>
  <conditionalFormatting sqref="H22 K22:P22">
    <cfRule type="cellIs" dxfId="231" priority="1" operator="equal">
      <formula>0</formula>
    </cfRule>
  </conditionalFormatting>
  <pageMargins left="0.7" right="0.7" top="0.75" bottom="0.75" header="0.3" footer="0.3"/>
  <pageSetup paperSize="9" scale="93" fitToHeight="0" orientation="landscape" r:id="rId1"/>
  <headerFooter>
    <oddFooter>&amp;R&amp;P</oddFooter>
  </headerFooter>
  <rowBreaks count="2" manualBreakCount="2">
    <brk id="27" max="16383" man="1"/>
    <brk id="80" max="16383" man="1"/>
  </rowBreaks>
  <extLst>
    <ext xmlns:x14="http://schemas.microsoft.com/office/spreadsheetml/2009/9/main" uri="{78C0D931-6437-407d-A8EE-F0AAD7539E65}">
      <x14:conditionalFormattings>
        <x14:conditionalFormatting xmlns:xm="http://schemas.microsoft.com/office/excel/2006/main">
          <x14:cfRule type="containsText" priority="8" operator="containsText" id="{46B16A03-C867-4231-9EE2-FA19DDA4D492}">
            <xm:f>NOT(ISERROR(SEARCH("Tāme sastādīta ____. gada ___. ______________",A89)))</xm:f>
            <xm:f>"Tāme sastādīta ____. gada ___. ______________"</xm:f>
            <x14:dxf>
              <font>
                <color auto="1"/>
              </font>
              <fill>
                <patternFill>
                  <bgColor rgb="FFC6EFCE"/>
                </patternFill>
              </fill>
            </x14:dxf>
          </x14:cfRule>
          <xm:sqref>A89:A90</xm:sqref>
        </x14:conditionalFormatting>
        <x14:conditionalFormatting xmlns:xm="http://schemas.microsoft.com/office/excel/2006/main">
          <x14:cfRule type="containsText" priority="7" operator="containsText" id="{2AF3CC58-04F0-4432-AA0F-D3D058C3CAD1}">
            <xm:f>NOT(ISERROR(SEARCH("Sertifikāta Nr. _________________________________",A95)))</xm:f>
            <xm:f>"Sertifikāta Nr. _________________________________"</xm:f>
            <x14:dxf>
              <font>
                <color auto="1"/>
              </font>
              <fill>
                <patternFill>
                  <bgColor rgb="FFC6EFCE"/>
                </patternFill>
              </fill>
            </x14:dxf>
          </x14:cfRule>
          <xm:sqref>A95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P61"/>
  <sheetViews>
    <sheetView view="pageBreakPreview" topLeftCell="A13" zoomScaleNormal="115" zoomScaleSheetLayoutView="100" workbookViewId="0">
      <selection activeCell="C21" sqref="C21"/>
    </sheetView>
  </sheetViews>
  <sheetFormatPr defaultColWidth="9.140625" defaultRowHeight="11.25" x14ac:dyDescent="0.2"/>
  <cols>
    <col min="1" max="1" width="4.5703125" style="135" customWidth="1"/>
    <col min="2" max="2" width="5.28515625" style="135" customWidth="1"/>
    <col min="3" max="3" width="38.42578125" style="135" customWidth="1"/>
    <col min="4" max="4" width="5.85546875" style="135" customWidth="1"/>
    <col min="5" max="5" width="8.7109375" style="135" customWidth="1"/>
    <col min="6" max="6" width="5.42578125" style="135" customWidth="1"/>
    <col min="7" max="7" width="4.85546875" style="135" customWidth="1"/>
    <col min="8" max="10" width="6.7109375" style="135" customWidth="1"/>
    <col min="11" max="11" width="7" style="135" customWidth="1"/>
    <col min="12" max="15" width="7.7109375" style="135" customWidth="1"/>
    <col min="16" max="16" width="9" style="135" customWidth="1"/>
    <col min="17" max="16384" width="9.140625" style="135"/>
  </cols>
  <sheetData>
    <row r="1" spans="1:16" x14ac:dyDescent="0.2">
      <c r="A1" s="131"/>
      <c r="B1" s="131"/>
      <c r="C1" s="133" t="s">
        <v>39</v>
      </c>
      <c r="D1" s="134">
        <f>'Kops a'!A17</f>
        <v>3</v>
      </c>
      <c r="E1" s="131"/>
      <c r="F1" s="131"/>
      <c r="G1" s="131"/>
      <c r="H1" s="131"/>
      <c r="I1" s="131"/>
      <c r="J1" s="131"/>
      <c r="N1" s="136"/>
      <c r="O1" s="133"/>
      <c r="P1" s="137"/>
    </row>
    <row r="2" spans="1:16" x14ac:dyDescent="0.2">
      <c r="A2" s="138"/>
      <c r="B2" s="138"/>
      <c r="C2" s="284" t="s">
        <v>157</v>
      </c>
      <c r="D2" s="284"/>
      <c r="E2" s="284"/>
      <c r="F2" s="284"/>
      <c r="G2" s="284"/>
      <c r="H2" s="284"/>
      <c r="I2" s="284"/>
      <c r="J2" s="138"/>
    </row>
    <row r="3" spans="1:16" x14ac:dyDescent="0.2">
      <c r="A3" s="139"/>
      <c r="B3" s="139"/>
      <c r="C3" s="285" t="s">
        <v>18</v>
      </c>
      <c r="D3" s="285"/>
      <c r="E3" s="285"/>
      <c r="F3" s="285"/>
      <c r="G3" s="285"/>
      <c r="H3" s="285"/>
      <c r="I3" s="285"/>
      <c r="J3" s="139"/>
    </row>
    <row r="4" spans="1:16" x14ac:dyDescent="0.2">
      <c r="A4" s="139"/>
      <c r="B4" s="139"/>
      <c r="C4" s="286" t="s">
        <v>53</v>
      </c>
      <c r="D4" s="286"/>
      <c r="E4" s="286"/>
      <c r="F4" s="286"/>
      <c r="G4" s="286"/>
      <c r="H4" s="286"/>
      <c r="I4" s="286"/>
      <c r="J4" s="139"/>
    </row>
    <row r="5" spans="1:16" x14ac:dyDescent="0.2">
      <c r="A5" s="131"/>
      <c r="B5" s="131"/>
      <c r="C5" s="133" t="s">
        <v>5</v>
      </c>
      <c r="D5" s="300" t="str">
        <f>'Kops a'!D6</f>
        <v>Daudzdzīvokļu dzīvojamā ēka</v>
      </c>
      <c r="E5" s="300"/>
      <c r="F5" s="300"/>
      <c r="G5" s="300"/>
      <c r="H5" s="300"/>
      <c r="I5" s="300"/>
      <c r="J5" s="300"/>
      <c r="K5" s="300"/>
      <c r="L5" s="300"/>
      <c r="M5" s="140"/>
      <c r="N5" s="140"/>
      <c r="O5" s="140"/>
      <c r="P5" s="140"/>
    </row>
    <row r="6" spans="1:16" x14ac:dyDescent="0.2">
      <c r="A6" s="131"/>
      <c r="B6" s="131"/>
      <c r="C6" s="133" t="s">
        <v>6</v>
      </c>
      <c r="D6" s="300" t="str">
        <f>'Kops a'!D7</f>
        <v>Daudzdzīvokļu dzīvojamās ēkas energoefektivitātes paaugstināšanas pasākumi</v>
      </c>
      <c r="E6" s="300"/>
      <c r="F6" s="300"/>
      <c r="G6" s="300"/>
      <c r="H6" s="300"/>
      <c r="I6" s="300"/>
      <c r="J6" s="300"/>
      <c r="K6" s="300"/>
      <c r="L6" s="300"/>
      <c r="M6" s="140"/>
      <c r="N6" s="140"/>
      <c r="O6" s="140"/>
      <c r="P6" s="140"/>
    </row>
    <row r="7" spans="1:16" x14ac:dyDescent="0.2">
      <c r="A7" s="131"/>
      <c r="B7" s="131"/>
      <c r="C7" s="133" t="s">
        <v>7</v>
      </c>
      <c r="D7" s="300" t="str">
        <f>'Kops a'!D8</f>
        <v>Krūmu iela 38, Liepāja</v>
      </c>
      <c r="E7" s="300"/>
      <c r="F7" s="300"/>
      <c r="G7" s="300"/>
      <c r="H7" s="300"/>
      <c r="I7" s="300"/>
      <c r="J7" s="300"/>
      <c r="K7" s="300"/>
      <c r="L7" s="300"/>
      <c r="M7" s="140"/>
      <c r="N7" s="140"/>
      <c r="O7" s="140"/>
      <c r="P7" s="140"/>
    </row>
    <row r="8" spans="1:16" x14ac:dyDescent="0.2">
      <c r="A8" s="131"/>
      <c r="B8" s="131"/>
      <c r="C8" s="141" t="s">
        <v>21</v>
      </c>
      <c r="D8" s="300" t="str">
        <f>'Kops a'!D9</f>
        <v>EA-29-17/WOOS</v>
      </c>
      <c r="E8" s="300"/>
      <c r="F8" s="300"/>
      <c r="G8" s="300"/>
      <c r="H8" s="300"/>
      <c r="I8" s="300"/>
      <c r="J8" s="300"/>
      <c r="K8" s="300"/>
      <c r="L8" s="300"/>
      <c r="M8" s="140"/>
      <c r="N8" s="140"/>
      <c r="O8" s="140"/>
      <c r="P8" s="140"/>
    </row>
    <row r="9" spans="1:16" x14ac:dyDescent="0.2">
      <c r="A9" s="287" t="s">
        <v>65</v>
      </c>
      <c r="B9" s="287"/>
      <c r="C9" s="287"/>
      <c r="D9" s="287"/>
      <c r="E9" s="287"/>
      <c r="F9" s="287"/>
      <c r="G9" s="142"/>
      <c r="H9" s="142"/>
      <c r="I9" s="142"/>
      <c r="J9" s="291" t="s">
        <v>40</v>
      </c>
      <c r="K9" s="291"/>
      <c r="L9" s="291"/>
      <c r="M9" s="291"/>
      <c r="N9" s="299">
        <f>P45</f>
        <v>0</v>
      </c>
      <c r="O9" s="299"/>
      <c r="P9" s="142"/>
    </row>
    <row r="10" spans="1:16" x14ac:dyDescent="0.2">
      <c r="A10" s="143"/>
      <c r="B10" s="181"/>
      <c r="C10" s="141"/>
      <c r="D10" s="131"/>
      <c r="E10" s="131"/>
      <c r="F10" s="131"/>
      <c r="G10" s="131"/>
      <c r="H10" s="131"/>
      <c r="I10" s="131"/>
      <c r="J10" s="131"/>
      <c r="K10" s="131"/>
      <c r="L10" s="138"/>
      <c r="M10" s="138"/>
      <c r="O10" s="182"/>
      <c r="P10" s="145" t="str">
        <f>A51</f>
        <v>Tāme sastādīta 20__. gada __. _________</v>
      </c>
    </row>
    <row r="11" spans="1:16" ht="12" thickBot="1" x14ac:dyDescent="0.25">
      <c r="A11" s="143"/>
      <c r="B11" s="181"/>
      <c r="C11" s="141"/>
      <c r="D11" s="131"/>
      <c r="E11" s="131"/>
      <c r="F11" s="131"/>
      <c r="G11" s="131"/>
      <c r="H11" s="131"/>
      <c r="I11" s="131"/>
      <c r="J11" s="131"/>
      <c r="K11" s="131"/>
      <c r="L11" s="146"/>
      <c r="M11" s="146"/>
      <c r="N11" s="147"/>
      <c r="O11" s="136"/>
      <c r="P11" s="131"/>
    </row>
    <row r="12" spans="1:16" x14ac:dyDescent="0.2">
      <c r="A12" s="292" t="s">
        <v>24</v>
      </c>
      <c r="B12" s="294" t="s">
        <v>41</v>
      </c>
      <c r="C12" s="289" t="s">
        <v>42</v>
      </c>
      <c r="D12" s="297" t="s">
        <v>43</v>
      </c>
      <c r="E12" s="301" t="s">
        <v>44</v>
      </c>
      <c r="F12" s="288" t="s">
        <v>45</v>
      </c>
      <c r="G12" s="289"/>
      <c r="H12" s="289"/>
      <c r="I12" s="289"/>
      <c r="J12" s="289"/>
      <c r="K12" s="290"/>
      <c r="L12" s="288" t="s">
        <v>46</v>
      </c>
      <c r="M12" s="289"/>
      <c r="N12" s="289"/>
      <c r="O12" s="289"/>
      <c r="P12" s="290"/>
    </row>
    <row r="13" spans="1:16" ht="97.5" customHeight="1" thickBot="1" x14ac:dyDescent="0.25">
      <c r="A13" s="293"/>
      <c r="B13" s="295"/>
      <c r="C13" s="296"/>
      <c r="D13" s="298"/>
      <c r="E13" s="302"/>
      <c r="F13" s="148" t="s">
        <v>47</v>
      </c>
      <c r="G13" s="149" t="s">
        <v>48</v>
      </c>
      <c r="H13" s="149" t="s">
        <v>49</v>
      </c>
      <c r="I13" s="149" t="s">
        <v>50</v>
      </c>
      <c r="J13" s="149" t="s">
        <v>51</v>
      </c>
      <c r="K13" s="150" t="s">
        <v>52</v>
      </c>
      <c r="L13" s="148" t="s">
        <v>47</v>
      </c>
      <c r="M13" s="149" t="s">
        <v>49</v>
      </c>
      <c r="N13" s="149" t="s">
        <v>50</v>
      </c>
      <c r="O13" s="149" t="s">
        <v>51</v>
      </c>
      <c r="P13" s="150" t="s">
        <v>52</v>
      </c>
    </row>
    <row r="14" spans="1:16" x14ac:dyDescent="0.2">
      <c r="A14" s="151">
        <f>IF(COUNTBLANK(B14)=1," ",COUNTA($B$14:B14))</f>
        <v>1</v>
      </c>
      <c r="B14" s="152" t="s">
        <v>66</v>
      </c>
      <c r="C14" s="153" t="s">
        <v>158</v>
      </c>
      <c r="D14" s="188" t="s">
        <v>75</v>
      </c>
      <c r="E14" s="155">
        <f>3.24+2.6*5</f>
        <v>16.240000000000002</v>
      </c>
      <c r="F14" s="156"/>
      <c r="G14" s="157"/>
      <c r="H14" s="157">
        <f>ROUND(F14*G14,2)</f>
        <v>0</v>
      </c>
      <c r="I14" s="157"/>
      <c r="J14" s="157"/>
      <c r="K14" s="158">
        <f>SUM(H14:J14)</f>
        <v>0</v>
      </c>
      <c r="L14" s="178">
        <f>ROUND(E14*F14,2)</f>
        <v>0</v>
      </c>
      <c r="M14" s="179">
        <f>ROUND(H14*E14,2)</f>
        <v>0</v>
      </c>
      <c r="N14" s="179">
        <f>ROUND(I14*E14,2)</f>
        <v>0</v>
      </c>
      <c r="O14" s="179">
        <f>ROUND(J14*E14,2)</f>
        <v>0</v>
      </c>
      <c r="P14" s="180">
        <f>SUM(M14:O14)</f>
        <v>0</v>
      </c>
    </row>
    <row r="15" spans="1:16" x14ac:dyDescent="0.2">
      <c r="A15" s="151">
        <f>IF(COUNTBLANK(B15)=1," ",COUNTA($B$14:B15))</f>
        <v>2</v>
      </c>
      <c r="B15" s="189" t="s">
        <v>66</v>
      </c>
      <c r="C15" s="160" t="s">
        <v>159</v>
      </c>
      <c r="D15" s="161" t="s">
        <v>75</v>
      </c>
      <c r="E15" s="155">
        <v>164</v>
      </c>
      <c r="F15" s="156"/>
      <c r="G15" s="157"/>
      <c r="H15" s="162">
        <f t="shared" ref="H15:H44" si="0">ROUND(F15*G15,2)</f>
        <v>0</v>
      </c>
      <c r="I15" s="157"/>
      <c r="J15" s="157"/>
      <c r="K15" s="163">
        <f t="shared" ref="K15:K44" si="1">SUM(H15:J15)</f>
        <v>0</v>
      </c>
      <c r="L15" s="164">
        <f t="shared" ref="L15:L44" si="2">ROUND(E15*F15,2)</f>
        <v>0</v>
      </c>
      <c r="M15" s="162">
        <f t="shared" ref="M15:M44" si="3">ROUND(H15*E15,2)</f>
        <v>0</v>
      </c>
      <c r="N15" s="162">
        <f t="shared" ref="N15:N44" si="4">ROUND(I15*E15,2)</f>
        <v>0</v>
      </c>
      <c r="O15" s="162">
        <f t="shared" ref="O15:O44" si="5">ROUND(J15*E15,2)</f>
        <v>0</v>
      </c>
      <c r="P15" s="163">
        <f t="shared" ref="P15:P44" si="6">SUM(M15:O15)</f>
        <v>0</v>
      </c>
    </row>
    <row r="16" spans="1:16" ht="22.5" x14ac:dyDescent="0.2">
      <c r="A16" s="151">
        <f>IF(COUNTBLANK(B16)=1," ",COUNTA($B$14:B16))</f>
        <v>3</v>
      </c>
      <c r="B16" s="189" t="s">
        <v>66</v>
      </c>
      <c r="C16" s="160" t="s">
        <v>160</v>
      </c>
      <c r="D16" s="161" t="s">
        <v>149</v>
      </c>
      <c r="E16" s="155">
        <f>230.6*1.2*1</f>
        <v>276.71999999999997</v>
      </c>
      <c r="F16" s="156"/>
      <c r="G16" s="157"/>
      <c r="H16" s="162">
        <f t="shared" si="0"/>
        <v>0</v>
      </c>
      <c r="I16" s="157"/>
      <c r="J16" s="157"/>
      <c r="K16" s="163">
        <f t="shared" si="1"/>
        <v>0</v>
      </c>
      <c r="L16" s="164">
        <f t="shared" si="2"/>
        <v>0</v>
      </c>
      <c r="M16" s="162">
        <f t="shared" si="3"/>
        <v>0</v>
      </c>
      <c r="N16" s="162">
        <f t="shared" si="4"/>
        <v>0</v>
      </c>
      <c r="O16" s="162">
        <f t="shared" si="5"/>
        <v>0</v>
      </c>
      <c r="P16" s="163">
        <f t="shared" si="6"/>
        <v>0</v>
      </c>
    </row>
    <row r="17" spans="1:16" ht="22.5" x14ac:dyDescent="0.2">
      <c r="A17" s="151">
        <f>IF(COUNTBLANK(B17)=1," ",COUNTA($B$14:B17))</f>
        <v>4</v>
      </c>
      <c r="B17" s="189" t="s">
        <v>66</v>
      </c>
      <c r="C17" s="160" t="s">
        <v>161</v>
      </c>
      <c r="D17" s="161" t="s">
        <v>75</v>
      </c>
      <c r="E17" s="155">
        <v>418.738</v>
      </c>
      <c r="F17" s="156"/>
      <c r="G17" s="157"/>
      <c r="H17" s="162">
        <f t="shared" si="0"/>
        <v>0</v>
      </c>
      <c r="I17" s="157"/>
      <c r="J17" s="157"/>
      <c r="K17" s="163">
        <f t="shared" si="1"/>
        <v>0</v>
      </c>
      <c r="L17" s="164">
        <f t="shared" si="2"/>
        <v>0</v>
      </c>
      <c r="M17" s="162">
        <f t="shared" si="3"/>
        <v>0</v>
      </c>
      <c r="N17" s="162">
        <f t="shared" si="4"/>
        <v>0</v>
      </c>
      <c r="O17" s="162">
        <f t="shared" si="5"/>
        <v>0</v>
      </c>
      <c r="P17" s="163">
        <f t="shared" si="6"/>
        <v>0</v>
      </c>
    </row>
    <row r="18" spans="1:16" x14ac:dyDescent="0.2">
      <c r="A18" s="151" t="str">
        <f>IF(COUNTBLANK(B18)=1," ",COUNTA($B$14:B18))</f>
        <v xml:space="preserve"> </v>
      </c>
      <c r="B18" s="189"/>
      <c r="C18" s="160" t="s">
        <v>162</v>
      </c>
      <c r="D18" s="161" t="s">
        <v>88</v>
      </c>
      <c r="E18" s="155">
        <v>125.62139999999999</v>
      </c>
      <c r="F18" s="156"/>
      <c r="G18" s="157"/>
      <c r="H18" s="162">
        <f t="shared" si="0"/>
        <v>0</v>
      </c>
      <c r="I18" s="157"/>
      <c r="J18" s="157"/>
      <c r="K18" s="163">
        <f t="shared" si="1"/>
        <v>0</v>
      </c>
      <c r="L18" s="164">
        <f t="shared" si="2"/>
        <v>0</v>
      </c>
      <c r="M18" s="162">
        <f t="shared" si="3"/>
        <v>0</v>
      </c>
      <c r="N18" s="162">
        <f t="shared" si="4"/>
        <v>0</v>
      </c>
      <c r="O18" s="162">
        <f t="shared" si="5"/>
        <v>0</v>
      </c>
      <c r="P18" s="163">
        <f t="shared" si="6"/>
        <v>0</v>
      </c>
    </row>
    <row r="19" spans="1:16" ht="22.5" x14ac:dyDescent="0.2">
      <c r="A19" s="151">
        <f>IF(COUNTBLANK(B19)=1," ",COUNTA($B$14:B19))</f>
        <v>5</v>
      </c>
      <c r="B19" s="189" t="s">
        <v>66</v>
      </c>
      <c r="C19" s="160" t="s">
        <v>163</v>
      </c>
      <c r="D19" s="161" t="s">
        <v>75</v>
      </c>
      <c r="E19" s="155">
        <f>E17</f>
        <v>418.738</v>
      </c>
      <c r="F19" s="156"/>
      <c r="G19" s="157"/>
      <c r="H19" s="162">
        <f t="shared" si="0"/>
        <v>0</v>
      </c>
      <c r="I19" s="157"/>
      <c r="J19" s="157"/>
      <c r="K19" s="163">
        <f t="shared" si="1"/>
        <v>0</v>
      </c>
      <c r="L19" s="164">
        <f t="shared" si="2"/>
        <v>0</v>
      </c>
      <c r="M19" s="162">
        <f t="shared" si="3"/>
        <v>0</v>
      </c>
      <c r="N19" s="162">
        <f t="shared" si="4"/>
        <v>0</v>
      </c>
      <c r="O19" s="162">
        <f t="shared" si="5"/>
        <v>0</v>
      </c>
      <c r="P19" s="163">
        <f t="shared" si="6"/>
        <v>0</v>
      </c>
    </row>
    <row r="20" spans="1:16" x14ac:dyDescent="0.2">
      <c r="A20" s="151" t="str">
        <f>IF(COUNTBLANK(B20)=1," ",COUNTA($B$14:B20))</f>
        <v xml:space="preserve"> </v>
      </c>
      <c r="B20" s="189"/>
      <c r="C20" s="160" t="s">
        <v>164</v>
      </c>
      <c r="D20" s="161" t="s">
        <v>88</v>
      </c>
      <c r="E20" s="155">
        <v>1256.2139999999999</v>
      </c>
      <c r="F20" s="156"/>
      <c r="G20" s="157"/>
      <c r="H20" s="162">
        <f t="shared" si="0"/>
        <v>0</v>
      </c>
      <c r="I20" s="157"/>
      <c r="J20" s="157"/>
      <c r="K20" s="163">
        <f t="shared" si="1"/>
        <v>0</v>
      </c>
      <c r="L20" s="164">
        <f t="shared" si="2"/>
        <v>0</v>
      </c>
      <c r="M20" s="162">
        <f t="shared" si="3"/>
        <v>0</v>
      </c>
      <c r="N20" s="162">
        <f t="shared" si="4"/>
        <v>0</v>
      </c>
      <c r="O20" s="162">
        <f t="shared" si="5"/>
        <v>0</v>
      </c>
      <c r="P20" s="163">
        <f t="shared" si="6"/>
        <v>0</v>
      </c>
    </row>
    <row r="21" spans="1:16" x14ac:dyDescent="0.2">
      <c r="A21" s="151">
        <f>IF(COUNTBLANK(B21)=1," ",COUNTA($B$14:B21))</f>
        <v>6</v>
      </c>
      <c r="B21" s="189" t="s">
        <v>66</v>
      </c>
      <c r="C21" s="160" t="s">
        <v>165</v>
      </c>
      <c r="D21" s="161" t="s">
        <v>149</v>
      </c>
      <c r="E21" s="155">
        <f>230.6*0.95*1</f>
        <v>219.07</v>
      </c>
      <c r="F21" s="156"/>
      <c r="G21" s="157"/>
      <c r="H21" s="162">
        <f t="shared" si="0"/>
        <v>0</v>
      </c>
      <c r="I21" s="157"/>
      <c r="J21" s="157"/>
      <c r="K21" s="163">
        <f t="shared" si="1"/>
        <v>0</v>
      </c>
      <c r="L21" s="164">
        <f t="shared" si="2"/>
        <v>0</v>
      </c>
      <c r="M21" s="162">
        <f t="shared" si="3"/>
        <v>0</v>
      </c>
      <c r="N21" s="162">
        <f t="shared" si="4"/>
        <v>0</v>
      </c>
      <c r="O21" s="162">
        <f t="shared" si="5"/>
        <v>0</v>
      </c>
      <c r="P21" s="163">
        <f t="shared" si="6"/>
        <v>0</v>
      </c>
    </row>
    <row r="22" spans="1:16" x14ac:dyDescent="0.2">
      <c r="A22" s="151" t="str">
        <f>IF(COUNTBLANK(B22)=1," ",COUNTA($B$14:B22))</f>
        <v xml:space="preserve"> </v>
      </c>
      <c r="B22" s="189"/>
      <c r="C22" s="160" t="s">
        <v>166</v>
      </c>
      <c r="D22" s="161"/>
      <c r="E22" s="155"/>
      <c r="F22" s="156"/>
      <c r="G22" s="157"/>
      <c r="H22" s="162">
        <f t="shared" si="0"/>
        <v>0</v>
      </c>
      <c r="I22" s="157"/>
      <c r="J22" s="157"/>
      <c r="K22" s="163">
        <f t="shared" si="1"/>
        <v>0</v>
      </c>
      <c r="L22" s="164">
        <f t="shared" si="2"/>
        <v>0</v>
      </c>
      <c r="M22" s="162">
        <f t="shared" si="3"/>
        <v>0</v>
      </c>
      <c r="N22" s="162">
        <f t="shared" si="4"/>
        <v>0</v>
      </c>
      <c r="O22" s="162">
        <f t="shared" si="5"/>
        <v>0</v>
      </c>
      <c r="P22" s="163">
        <f t="shared" si="6"/>
        <v>0</v>
      </c>
    </row>
    <row r="23" spans="1:16" ht="45" x14ac:dyDescent="0.2">
      <c r="A23" s="151">
        <f>IF(COUNTBLANK(B23)=1," ",COUNTA($B$14:B23))</f>
        <v>7</v>
      </c>
      <c r="B23" s="183" t="s">
        <v>768</v>
      </c>
      <c r="C23" s="160" t="s">
        <v>795</v>
      </c>
      <c r="D23" s="161" t="s">
        <v>75</v>
      </c>
      <c r="E23" s="155">
        <v>373</v>
      </c>
      <c r="F23" s="156"/>
      <c r="G23" s="157"/>
      <c r="H23" s="162">
        <f t="shared" si="0"/>
        <v>0</v>
      </c>
      <c r="I23" s="157"/>
      <c r="J23" s="157"/>
      <c r="K23" s="163">
        <f t="shared" si="1"/>
        <v>0</v>
      </c>
      <c r="L23" s="164">
        <f t="shared" si="2"/>
        <v>0</v>
      </c>
      <c r="M23" s="162">
        <f t="shared" si="3"/>
        <v>0</v>
      </c>
      <c r="N23" s="162">
        <f t="shared" si="4"/>
        <v>0</v>
      </c>
      <c r="O23" s="162">
        <f t="shared" si="5"/>
        <v>0</v>
      </c>
      <c r="P23" s="163">
        <f t="shared" si="6"/>
        <v>0</v>
      </c>
    </row>
    <row r="24" spans="1:16" x14ac:dyDescent="0.2">
      <c r="A24" s="151" t="str">
        <f>IF(COUNTBLANK(B24)=1," ",COUNTA($B$14:B24))</f>
        <v xml:space="preserve"> </v>
      </c>
      <c r="B24" s="189"/>
      <c r="C24" s="160" t="s">
        <v>167</v>
      </c>
      <c r="D24" s="161" t="s">
        <v>75</v>
      </c>
      <c r="E24" s="155">
        <v>391.65000000000003</v>
      </c>
      <c r="F24" s="156"/>
      <c r="G24" s="157"/>
      <c r="H24" s="162">
        <f t="shared" si="0"/>
        <v>0</v>
      </c>
      <c r="I24" s="157"/>
      <c r="J24" s="157"/>
      <c r="K24" s="163">
        <f t="shared" si="1"/>
        <v>0</v>
      </c>
      <c r="L24" s="164">
        <f t="shared" si="2"/>
        <v>0</v>
      </c>
      <c r="M24" s="162">
        <f t="shared" si="3"/>
        <v>0</v>
      </c>
      <c r="N24" s="162">
        <f t="shared" si="4"/>
        <v>0</v>
      </c>
      <c r="O24" s="162">
        <f t="shared" si="5"/>
        <v>0</v>
      </c>
      <c r="P24" s="163">
        <f t="shared" si="6"/>
        <v>0</v>
      </c>
    </row>
    <row r="25" spans="1:16" x14ac:dyDescent="0.2">
      <c r="A25" s="151" t="str">
        <f>IF(COUNTBLANK(B25)=1," ",COUNTA($B$14:B25))</f>
        <v xml:space="preserve"> </v>
      </c>
      <c r="B25" s="189"/>
      <c r="C25" s="160" t="s">
        <v>97</v>
      </c>
      <c r="D25" s="161" t="s">
        <v>88</v>
      </c>
      <c r="E25" s="155">
        <v>2741.55</v>
      </c>
      <c r="F25" s="156"/>
      <c r="G25" s="157"/>
      <c r="H25" s="162">
        <f t="shared" si="0"/>
        <v>0</v>
      </c>
      <c r="I25" s="157"/>
      <c r="J25" s="157"/>
      <c r="K25" s="163">
        <f t="shared" si="1"/>
        <v>0</v>
      </c>
      <c r="L25" s="164">
        <f t="shared" si="2"/>
        <v>0</v>
      </c>
      <c r="M25" s="162">
        <f t="shared" si="3"/>
        <v>0</v>
      </c>
      <c r="N25" s="162">
        <f t="shared" si="4"/>
        <v>0</v>
      </c>
      <c r="O25" s="162">
        <f t="shared" si="5"/>
        <v>0</v>
      </c>
      <c r="P25" s="163">
        <f t="shared" si="6"/>
        <v>0</v>
      </c>
    </row>
    <row r="26" spans="1:16" ht="22.5" x14ac:dyDescent="0.2">
      <c r="A26" s="151">
        <f>IF(COUNTBLANK(B26)=1," ",COUNTA($B$14:B26))</f>
        <v>8</v>
      </c>
      <c r="B26" s="189" t="s">
        <v>66</v>
      </c>
      <c r="C26" s="160" t="s">
        <v>168</v>
      </c>
      <c r="D26" s="161" t="s">
        <v>75</v>
      </c>
      <c r="E26" s="155">
        <v>77</v>
      </c>
      <c r="F26" s="156"/>
      <c r="G26" s="157"/>
      <c r="H26" s="162">
        <f t="shared" si="0"/>
        <v>0</v>
      </c>
      <c r="I26" s="157"/>
      <c r="J26" s="157"/>
      <c r="K26" s="163">
        <f t="shared" si="1"/>
        <v>0</v>
      </c>
      <c r="L26" s="164">
        <f t="shared" si="2"/>
        <v>0</v>
      </c>
      <c r="M26" s="162">
        <f t="shared" si="3"/>
        <v>0</v>
      </c>
      <c r="N26" s="162">
        <f t="shared" si="4"/>
        <v>0</v>
      </c>
      <c r="O26" s="162">
        <f t="shared" si="5"/>
        <v>0</v>
      </c>
      <c r="P26" s="163">
        <f t="shared" si="6"/>
        <v>0</v>
      </c>
    </row>
    <row r="27" spans="1:16" ht="22.5" x14ac:dyDescent="0.2">
      <c r="A27" s="151" t="str">
        <f>IF(COUNTBLANK(B27)=1," ",COUNTA($B$14:B27))</f>
        <v xml:space="preserve"> </v>
      </c>
      <c r="B27" s="189"/>
      <c r="C27" s="160" t="s">
        <v>169</v>
      </c>
      <c r="D27" s="161" t="s">
        <v>149</v>
      </c>
      <c r="E27" s="155">
        <v>8.4700000000000006</v>
      </c>
      <c r="F27" s="156"/>
      <c r="G27" s="157"/>
      <c r="H27" s="162">
        <f t="shared" si="0"/>
        <v>0</v>
      </c>
      <c r="I27" s="157"/>
      <c r="J27" s="157"/>
      <c r="K27" s="163">
        <f t="shared" si="1"/>
        <v>0</v>
      </c>
      <c r="L27" s="164">
        <f t="shared" si="2"/>
        <v>0</v>
      </c>
      <c r="M27" s="162">
        <f t="shared" si="3"/>
        <v>0</v>
      </c>
      <c r="N27" s="162">
        <f t="shared" si="4"/>
        <v>0</v>
      </c>
      <c r="O27" s="162">
        <f t="shared" si="5"/>
        <v>0</v>
      </c>
      <c r="P27" s="163">
        <f t="shared" si="6"/>
        <v>0</v>
      </c>
    </row>
    <row r="28" spans="1:16" x14ac:dyDescent="0.2">
      <c r="A28" s="151" t="str">
        <f>IF(COUNTBLANK(B28)=1," ",COUNTA($B$14:B28))</f>
        <v xml:space="preserve"> </v>
      </c>
      <c r="B28" s="189"/>
      <c r="C28" s="160" t="s">
        <v>170</v>
      </c>
      <c r="D28" s="161" t="s">
        <v>75</v>
      </c>
      <c r="E28" s="155">
        <v>84.7</v>
      </c>
      <c r="F28" s="156"/>
      <c r="G28" s="157"/>
      <c r="H28" s="162">
        <f t="shared" si="0"/>
        <v>0</v>
      </c>
      <c r="I28" s="157"/>
      <c r="J28" s="157"/>
      <c r="K28" s="163">
        <f t="shared" si="1"/>
        <v>0</v>
      </c>
      <c r="L28" s="164">
        <f t="shared" si="2"/>
        <v>0</v>
      </c>
      <c r="M28" s="162">
        <f t="shared" si="3"/>
        <v>0</v>
      </c>
      <c r="N28" s="162">
        <f t="shared" si="4"/>
        <v>0</v>
      </c>
      <c r="O28" s="162">
        <f t="shared" si="5"/>
        <v>0</v>
      </c>
      <c r="P28" s="163">
        <f t="shared" si="6"/>
        <v>0</v>
      </c>
    </row>
    <row r="29" spans="1:16" x14ac:dyDescent="0.2">
      <c r="A29" s="151" t="str">
        <f>IF(COUNTBLANK(B29)=1," ",COUNTA($B$14:B29))</f>
        <v xml:space="preserve"> </v>
      </c>
      <c r="B29" s="189"/>
      <c r="C29" s="160" t="s">
        <v>171</v>
      </c>
      <c r="D29" s="161" t="s">
        <v>149</v>
      </c>
      <c r="E29" s="155">
        <v>8.4700000000000006</v>
      </c>
      <c r="F29" s="156"/>
      <c r="G29" s="157"/>
      <c r="H29" s="162">
        <f t="shared" si="0"/>
        <v>0</v>
      </c>
      <c r="I29" s="157"/>
      <c r="J29" s="157"/>
      <c r="K29" s="163">
        <f t="shared" si="1"/>
        <v>0</v>
      </c>
      <c r="L29" s="164">
        <f t="shared" si="2"/>
        <v>0</v>
      </c>
      <c r="M29" s="162">
        <f t="shared" si="3"/>
        <v>0</v>
      </c>
      <c r="N29" s="162">
        <f t="shared" si="4"/>
        <v>0</v>
      </c>
      <c r="O29" s="162">
        <f t="shared" si="5"/>
        <v>0</v>
      </c>
      <c r="P29" s="163">
        <f t="shared" si="6"/>
        <v>0</v>
      </c>
    </row>
    <row r="30" spans="1:16" x14ac:dyDescent="0.2">
      <c r="A30" s="151" t="str">
        <f>IF(COUNTBLANK(B30)=1," ",COUNTA($B$14:B30))</f>
        <v xml:space="preserve"> </v>
      </c>
      <c r="B30" s="189"/>
      <c r="C30" s="160" t="s">
        <v>172</v>
      </c>
      <c r="D30" s="161" t="s">
        <v>149</v>
      </c>
      <c r="E30" s="155">
        <v>8.4700000000000006</v>
      </c>
      <c r="F30" s="156"/>
      <c r="G30" s="157"/>
      <c r="H30" s="162">
        <f t="shared" si="0"/>
        <v>0</v>
      </c>
      <c r="I30" s="157"/>
      <c r="J30" s="157"/>
      <c r="K30" s="163">
        <f t="shared" si="1"/>
        <v>0</v>
      </c>
      <c r="L30" s="164">
        <f t="shared" si="2"/>
        <v>0</v>
      </c>
      <c r="M30" s="162">
        <f t="shared" si="3"/>
        <v>0</v>
      </c>
      <c r="N30" s="162">
        <f t="shared" si="4"/>
        <v>0</v>
      </c>
      <c r="O30" s="162">
        <f t="shared" si="5"/>
        <v>0</v>
      </c>
      <c r="P30" s="163">
        <f t="shared" si="6"/>
        <v>0</v>
      </c>
    </row>
    <row r="31" spans="1:16" x14ac:dyDescent="0.2">
      <c r="A31" s="151">
        <f>IF(COUNTBLANK(B31)=1," ",COUNTA($B$14:B31))</f>
        <v>9</v>
      </c>
      <c r="B31" s="189" t="s">
        <v>66</v>
      </c>
      <c r="C31" s="160" t="s">
        <v>173</v>
      </c>
      <c r="D31" s="161" t="s">
        <v>75</v>
      </c>
      <c r="E31" s="155">
        <v>79.400000000000006</v>
      </c>
      <c r="F31" s="156"/>
      <c r="G31" s="157"/>
      <c r="H31" s="162">
        <f t="shared" si="0"/>
        <v>0</v>
      </c>
      <c r="I31" s="157"/>
      <c r="J31" s="157"/>
      <c r="K31" s="163">
        <f t="shared" si="1"/>
        <v>0</v>
      </c>
      <c r="L31" s="164">
        <f t="shared" si="2"/>
        <v>0</v>
      </c>
      <c r="M31" s="162">
        <f t="shared" si="3"/>
        <v>0</v>
      </c>
      <c r="N31" s="162">
        <f t="shared" si="4"/>
        <v>0</v>
      </c>
      <c r="O31" s="162">
        <f t="shared" si="5"/>
        <v>0</v>
      </c>
      <c r="P31" s="163">
        <f t="shared" si="6"/>
        <v>0</v>
      </c>
    </row>
    <row r="32" spans="1:16" x14ac:dyDescent="0.2">
      <c r="A32" s="151" t="str">
        <f>IF(COUNTBLANK(B32)=1," ",COUNTA($B$14:B32))</f>
        <v xml:space="preserve"> </v>
      </c>
      <c r="B32" s="189"/>
      <c r="C32" s="160" t="s">
        <v>174</v>
      </c>
      <c r="D32" s="161" t="s">
        <v>149</v>
      </c>
      <c r="E32" s="155">
        <v>7.9400000000000013</v>
      </c>
      <c r="F32" s="156"/>
      <c r="G32" s="157"/>
      <c r="H32" s="162">
        <f t="shared" si="0"/>
        <v>0</v>
      </c>
      <c r="I32" s="157"/>
      <c r="J32" s="157"/>
      <c r="K32" s="163">
        <f t="shared" si="1"/>
        <v>0</v>
      </c>
      <c r="L32" s="164">
        <f t="shared" si="2"/>
        <v>0</v>
      </c>
      <c r="M32" s="162">
        <f t="shared" si="3"/>
        <v>0</v>
      </c>
      <c r="N32" s="162">
        <f t="shared" si="4"/>
        <v>0</v>
      </c>
      <c r="O32" s="162">
        <f t="shared" si="5"/>
        <v>0</v>
      </c>
      <c r="P32" s="163">
        <f t="shared" si="6"/>
        <v>0</v>
      </c>
    </row>
    <row r="33" spans="1:16" x14ac:dyDescent="0.2">
      <c r="A33" s="151" t="str">
        <f>IF(COUNTBLANK(B33)=1," ",COUNTA($B$14:B33))</f>
        <v xml:space="preserve"> </v>
      </c>
      <c r="B33" s="189"/>
      <c r="C33" s="160" t="s">
        <v>175</v>
      </c>
      <c r="D33" s="161" t="s">
        <v>149</v>
      </c>
      <c r="E33" s="155">
        <v>11.91</v>
      </c>
      <c r="F33" s="156"/>
      <c r="G33" s="157"/>
      <c r="H33" s="162">
        <f t="shared" si="0"/>
        <v>0</v>
      </c>
      <c r="I33" s="157"/>
      <c r="J33" s="157"/>
      <c r="K33" s="163">
        <f t="shared" si="1"/>
        <v>0</v>
      </c>
      <c r="L33" s="164">
        <f t="shared" si="2"/>
        <v>0</v>
      </c>
      <c r="M33" s="162">
        <f t="shared" si="3"/>
        <v>0</v>
      </c>
      <c r="N33" s="162">
        <f t="shared" si="4"/>
        <v>0</v>
      </c>
      <c r="O33" s="162">
        <f t="shared" si="5"/>
        <v>0</v>
      </c>
      <c r="P33" s="163">
        <f t="shared" si="6"/>
        <v>0</v>
      </c>
    </row>
    <row r="34" spans="1:16" x14ac:dyDescent="0.2">
      <c r="A34" s="151" t="str">
        <f>IF(COUNTBLANK(B34)=1," ",COUNTA($B$14:B34))</f>
        <v xml:space="preserve"> </v>
      </c>
      <c r="B34" s="189"/>
      <c r="C34" s="160" t="s">
        <v>176</v>
      </c>
      <c r="D34" s="161" t="s">
        <v>75</v>
      </c>
      <c r="E34" s="155">
        <v>83.37</v>
      </c>
      <c r="F34" s="156"/>
      <c r="G34" s="157"/>
      <c r="H34" s="162">
        <f t="shared" si="0"/>
        <v>0</v>
      </c>
      <c r="I34" s="157"/>
      <c r="J34" s="157"/>
      <c r="K34" s="163">
        <f t="shared" si="1"/>
        <v>0</v>
      </c>
      <c r="L34" s="164">
        <f t="shared" si="2"/>
        <v>0</v>
      </c>
      <c r="M34" s="162">
        <f t="shared" si="3"/>
        <v>0</v>
      </c>
      <c r="N34" s="162">
        <f t="shared" si="4"/>
        <v>0</v>
      </c>
      <c r="O34" s="162">
        <f t="shared" si="5"/>
        <v>0</v>
      </c>
      <c r="P34" s="163">
        <f t="shared" si="6"/>
        <v>0</v>
      </c>
    </row>
    <row r="35" spans="1:16" x14ac:dyDescent="0.2">
      <c r="A35" s="151">
        <f>IF(COUNTBLANK(B35)=1," ",COUNTA($B$14:B35))</f>
        <v>10</v>
      </c>
      <c r="B35" s="189" t="s">
        <v>66</v>
      </c>
      <c r="C35" s="160" t="s">
        <v>177</v>
      </c>
      <c r="D35" s="161" t="s">
        <v>68</v>
      </c>
      <c r="E35" s="155">
        <v>63</v>
      </c>
      <c r="F35" s="156"/>
      <c r="G35" s="157"/>
      <c r="H35" s="162">
        <f t="shared" si="0"/>
        <v>0</v>
      </c>
      <c r="I35" s="157"/>
      <c r="J35" s="157"/>
      <c r="K35" s="163">
        <f t="shared" si="1"/>
        <v>0</v>
      </c>
      <c r="L35" s="164">
        <f t="shared" si="2"/>
        <v>0</v>
      </c>
      <c r="M35" s="162">
        <f t="shared" si="3"/>
        <v>0</v>
      </c>
      <c r="N35" s="162">
        <f t="shared" si="4"/>
        <v>0</v>
      </c>
      <c r="O35" s="162">
        <f t="shared" si="5"/>
        <v>0</v>
      </c>
      <c r="P35" s="163">
        <f t="shared" si="6"/>
        <v>0</v>
      </c>
    </row>
    <row r="36" spans="1:16" x14ac:dyDescent="0.2">
      <c r="A36" s="151" t="str">
        <f>IF(COUNTBLANK(B36)=1," ",COUNTA($B$14:B36))</f>
        <v xml:space="preserve"> </v>
      </c>
      <c r="B36" s="189"/>
      <c r="C36" s="160" t="s">
        <v>178</v>
      </c>
      <c r="D36" s="161" t="s">
        <v>71</v>
      </c>
      <c r="E36" s="155">
        <v>70</v>
      </c>
      <c r="F36" s="156"/>
      <c r="G36" s="157"/>
      <c r="H36" s="162">
        <f t="shared" si="0"/>
        <v>0</v>
      </c>
      <c r="I36" s="157"/>
      <c r="J36" s="157"/>
      <c r="K36" s="163">
        <f t="shared" si="1"/>
        <v>0</v>
      </c>
      <c r="L36" s="164">
        <f t="shared" si="2"/>
        <v>0</v>
      </c>
      <c r="M36" s="162">
        <f t="shared" si="3"/>
        <v>0</v>
      </c>
      <c r="N36" s="162">
        <f t="shared" si="4"/>
        <v>0</v>
      </c>
      <c r="O36" s="162">
        <f t="shared" si="5"/>
        <v>0</v>
      </c>
      <c r="P36" s="163">
        <f t="shared" si="6"/>
        <v>0</v>
      </c>
    </row>
    <row r="37" spans="1:16" x14ac:dyDescent="0.2">
      <c r="A37" s="151" t="str">
        <f>IF(COUNTBLANK(B37)=1," ",COUNTA($B$14:B37))</f>
        <v xml:space="preserve"> </v>
      </c>
      <c r="B37" s="189"/>
      <c r="C37" s="160" t="s">
        <v>179</v>
      </c>
      <c r="D37" s="161" t="s">
        <v>149</v>
      </c>
      <c r="E37" s="155">
        <v>3.1500000000000004</v>
      </c>
      <c r="F37" s="156"/>
      <c r="G37" s="157"/>
      <c r="H37" s="162">
        <f t="shared" si="0"/>
        <v>0</v>
      </c>
      <c r="I37" s="157"/>
      <c r="J37" s="157"/>
      <c r="K37" s="163">
        <f t="shared" si="1"/>
        <v>0</v>
      </c>
      <c r="L37" s="164">
        <f t="shared" si="2"/>
        <v>0</v>
      </c>
      <c r="M37" s="162">
        <f t="shared" si="3"/>
        <v>0</v>
      </c>
      <c r="N37" s="162">
        <f t="shared" si="4"/>
        <v>0</v>
      </c>
      <c r="O37" s="162">
        <f t="shared" si="5"/>
        <v>0</v>
      </c>
      <c r="P37" s="163">
        <f t="shared" si="6"/>
        <v>0</v>
      </c>
    </row>
    <row r="38" spans="1:16" x14ac:dyDescent="0.2">
      <c r="A38" s="151">
        <f>IF(COUNTBLANK(B38)=1," ",COUNTA($B$14:B38))</f>
        <v>11</v>
      </c>
      <c r="B38" s="189" t="s">
        <v>66</v>
      </c>
      <c r="C38" s="190" t="s">
        <v>769</v>
      </c>
      <c r="D38" s="161" t="s">
        <v>71</v>
      </c>
      <c r="E38" s="155">
        <v>9</v>
      </c>
      <c r="F38" s="156"/>
      <c r="G38" s="157"/>
      <c r="H38" s="162">
        <f t="shared" si="0"/>
        <v>0</v>
      </c>
      <c r="I38" s="157"/>
      <c r="J38" s="157"/>
      <c r="K38" s="163">
        <f t="shared" si="1"/>
        <v>0</v>
      </c>
      <c r="L38" s="164">
        <f t="shared" si="2"/>
        <v>0</v>
      </c>
      <c r="M38" s="162">
        <f t="shared" si="3"/>
        <v>0</v>
      </c>
      <c r="N38" s="162">
        <f t="shared" si="4"/>
        <v>0</v>
      </c>
      <c r="O38" s="162">
        <f t="shared" si="5"/>
        <v>0</v>
      </c>
      <c r="P38" s="163">
        <f t="shared" si="6"/>
        <v>0</v>
      </c>
    </row>
    <row r="39" spans="1:16" ht="22.5" x14ac:dyDescent="0.2">
      <c r="A39" s="151" t="str">
        <f>IF(COUNTBLANK(B39)=1," ",COUNTA($B$14:B39))</f>
        <v xml:space="preserve"> </v>
      </c>
      <c r="C39" s="160" t="s">
        <v>180</v>
      </c>
      <c r="D39" s="161" t="s">
        <v>149</v>
      </c>
      <c r="E39" s="155">
        <v>1.7</v>
      </c>
      <c r="F39" s="156"/>
      <c r="G39" s="157"/>
      <c r="H39" s="162">
        <f t="shared" si="0"/>
        <v>0</v>
      </c>
      <c r="I39" s="157"/>
      <c r="J39" s="157"/>
      <c r="K39" s="163">
        <f t="shared" si="1"/>
        <v>0</v>
      </c>
      <c r="L39" s="164">
        <f t="shared" si="2"/>
        <v>0</v>
      </c>
      <c r="M39" s="162">
        <f t="shared" si="3"/>
        <v>0</v>
      </c>
      <c r="N39" s="162">
        <f t="shared" si="4"/>
        <v>0</v>
      </c>
      <c r="O39" s="162">
        <f t="shared" si="5"/>
        <v>0</v>
      </c>
      <c r="P39" s="163">
        <f t="shared" si="6"/>
        <v>0</v>
      </c>
    </row>
    <row r="40" spans="1:16" x14ac:dyDescent="0.2">
      <c r="A40" s="151" t="str">
        <f>IF(COUNTBLANK(B40)=1," ",COUNTA($B$14:B40))</f>
        <v xml:space="preserve"> </v>
      </c>
      <c r="B40" s="189"/>
      <c r="C40" s="160" t="s">
        <v>181</v>
      </c>
      <c r="D40" s="161" t="s">
        <v>149</v>
      </c>
      <c r="E40" s="155">
        <v>0.42499999999999999</v>
      </c>
      <c r="F40" s="156"/>
      <c r="G40" s="157"/>
      <c r="H40" s="162">
        <f t="shared" si="0"/>
        <v>0</v>
      </c>
      <c r="I40" s="157"/>
      <c r="J40" s="157"/>
      <c r="K40" s="163">
        <f t="shared" si="1"/>
        <v>0</v>
      </c>
      <c r="L40" s="164">
        <f t="shared" si="2"/>
        <v>0</v>
      </c>
      <c r="M40" s="162">
        <f t="shared" si="3"/>
        <v>0</v>
      </c>
      <c r="N40" s="162">
        <f t="shared" si="4"/>
        <v>0</v>
      </c>
      <c r="O40" s="162">
        <f t="shared" si="5"/>
        <v>0</v>
      </c>
      <c r="P40" s="163">
        <f t="shared" si="6"/>
        <v>0</v>
      </c>
    </row>
    <row r="41" spans="1:16" x14ac:dyDescent="0.2">
      <c r="A41" s="151" t="str">
        <f>IF(COUNTBLANK(B41)=1," ",COUNTA($B$14:B41))</f>
        <v xml:space="preserve"> </v>
      </c>
      <c r="B41" s="189"/>
      <c r="C41" s="160" t="s">
        <v>105</v>
      </c>
      <c r="D41" s="161" t="s">
        <v>102</v>
      </c>
      <c r="E41" s="155">
        <v>0.10199999999999999</v>
      </c>
      <c r="F41" s="156"/>
      <c r="G41" s="157"/>
      <c r="H41" s="162">
        <f t="shared" si="0"/>
        <v>0</v>
      </c>
      <c r="I41" s="157"/>
      <c r="J41" s="157"/>
      <c r="K41" s="163">
        <f t="shared" si="1"/>
        <v>0</v>
      </c>
      <c r="L41" s="164">
        <f t="shared" si="2"/>
        <v>0</v>
      </c>
      <c r="M41" s="162">
        <f t="shared" si="3"/>
        <v>0</v>
      </c>
      <c r="N41" s="162">
        <f t="shared" si="4"/>
        <v>0</v>
      </c>
      <c r="O41" s="162">
        <f t="shared" si="5"/>
        <v>0</v>
      </c>
      <c r="P41" s="163">
        <f t="shared" si="6"/>
        <v>0</v>
      </c>
    </row>
    <row r="42" spans="1:16" x14ac:dyDescent="0.2">
      <c r="A42" s="151" t="str">
        <f>IF(COUNTBLANK(B42)=1," ",COUNTA($B$14:B42))</f>
        <v xml:space="preserve"> </v>
      </c>
      <c r="B42" s="189"/>
      <c r="C42" s="160" t="s">
        <v>182</v>
      </c>
      <c r="D42" s="161" t="s">
        <v>96</v>
      </c>
      <c r="E42" s="155">
        <v>510</v>
      </c>
      <c r="F42" s="156"/>
      <c r="G42" s="157"/>
      <c r="H42" s="162">
        <f t="shared" si="0"/>
        <v>0</v>
      </c>
      <c r="I42" s="157"/>
      <c r="J42" s="157"/>
      <c r="K42" s="163">
        <f t="shared" si="1"/>
        <v>0</v>
      </c>
      <c r="L42" s="164">
        <f t="shared" si="2"/>
        <v>0</v>
      </c>
      <c r="M42" s="162">
        <f t="shared" si="3"/>
        <v>0</v>
      </c>
      <c r="N42" s="162">
        <f t="shared" si="4"/>
        <v>0</v>
      </c>
      <c r="O42" s="162">
        <f t="shared" si="5"/>
        <v>0</v>
      </c>
      <c r="P42" s="163">
        <f t="shared" si="6"/>
        <v>0</v>
      </c>
    </row>
    <row r="43" spans="1:16" x14ac:dyDescent="0.2">
      <c r="A43" s="151">
        <f>IF(COUNTBLANK(B43)=1," ",COUNTA($B$14:B43))</f>
        <v>12</v>
      </c>
      <c r="B43" s="189" t="s">
        <v>66</v>
      </c>
      <c r="C43" s="160" t="s">
        <v>183</v>
      </c>
      <c r="D43" s="161" t="s">
        <v>149</v>
      </c>
      <c r="E43" s="155">
        <v>7.1</v>
      </c>
      <c r="F43" s="156"/>
      <c r="G43" s="157"/>
      <c r="H43" s="162">
        <f t="shared" si="0"/>
        <v>0</v>
      </c>
      <c r="I43" s="157"/>
      <c r="J43" s="157"/>
      <c r="K43" s="163">
        <f t="shared" si="1"/>
        <v>0</v>
      </c>
      <c r="L43" s="164">
        <f t="shared" si="2"/>
        <v>0</v>
      </c>
      <c r="M43" s="162">
        <f t="shared" si="3"/>
        <v>0</v>
      </c>
      <c r="N43" s="162">
        <f t="shared" si="4"/>
        <v>0</v>
      </c>
      <c r="O43" s="162">
        <f t="shared" si="5"/>
        <v>0</v>
      </c>
      <c r="P43" s="163">
        <f t="shared" si="6"/>
        <v>0</v>
      </c>
    </row>
    <row r="44" spans="1:16" ht="12" thickBot="1" x14ac:dyDescent="0.25">
      <c r="A44" s="151">
        <f>IF(COUNTBLANK(B44)=1," ",COUNTA($B$14:B44))</f>
        <v>13</v>
      </c>
      <c r="B44" s="189" t="s">
        <v>66</v>
      </c>
      <c r="C44" s="160" t="s">
        <v>184</v>
      </c>
      <c r="D44" s="161" t="s">
        <v>149</v>
      </c>
      <c r="E44" s="155">
        <v>2.4</v>
      </c>
      <c r="F44" s="156"/>
      <c r="G44" s="157"/>
      <c r="H44" s="162">
        <f t="shared" si="0"/>
        <v>0</v>
      </c>
      <c r="I44" s="157"/>
      <c r="J44" s="157"/>
      <c r="K44" s="163">
        <f t="shared" si="1"/>
        <v>0</v>
      </c>
      <c r="L44" s="164">
        <f t="shared" si="2"/>
        <v>0</v>
      </c>
      <c r="M44" s="162">
        <f t="shared" si="3"/>
        <v>0</v>
      </c>
      <c r="N44" s="162">
        <f t="shared" si="4"/>
        <v>0</v>
      </c>
      <c r="O44" s="162">
        <f t="shared" si="5"/>
        <v>0</v>
      </c>
      <c r="P44" s="163">
        <f t="shared" si="6"/>
        <v>0</v>
      </c>
    </row>
    <row r="45" spans="1:16" ht="12" thickBot="1" x14ac:dyDescent="0.25">
      <c r="A45" s="305" t="s">
        <v>120</v>
      </c>
      <c r="B45" s="306"/>
      <c r="C45" s="306"/>
      <c r="D45" s="306"/>
      <c r="E45" s="306"/>
      <c r="F45" s="306"/>
      <c r="G45" s="306"/>
      <c r="H45" s="306"/>
      <c r="I45" s="306"/>
      <c r="J45" s="306"/>
      <c r="K45" s="307"/>
      <c r="L45" s="167">
        <f>SUM(L14:L44)</f>
        <v>0</v>
      </c>
      <c r="M45" s="168">
        <f>SUM(M14:M44)</f>
        <v>0</v>
      </c>
      <c r="N45" s="168">
        <f>SUM(N14:N44)</f>
        <v>0</v>
      </c>
      <c r="O45" s="168">
        <f>SUM(O14:O44)</f>
        <v>0</v>
      </c>
      <c r="P45" s="169">
        <f>SUM(P14:P44)</f>
        <v>0</v>
      </c>
    </row>
    <row r="46" spans="1:16" x14ac:dyDescent="0.2">
      <c r="A46" s="140"/>
      <c r="B46" s="140"/>
      <c r="C46" s="140"/>
      <c r="D46" s="140"/>
      <c r="E46" s="140"/>
      <c r="F46" s="140"/>
      <c r="G46" s="140"/>
      <c r="H46" s="140"/>
      <c r="I46" s="140"/>
      <c r="J46" s="140"/>
      <c r="K46" s="140"/>
      <c r="L46" s="140"/>
      <c r="M46" s="140"/>
      <c r="N46" s="140"/>
      <c r="O46" s="140"/>
      <c r="P46" s="140"/>
    </row>
    <row r="47" spans="1:16" x14ac:dyDescent="0.2">
      <c r="A47" s="140"/>
      <c r="B47" s="140"/>
      <c r="C47" s="140"/>
      <c r="D47" s="140"/>
      <c r="E47" s="140"/>
      <c r="F47" s="140"/>
      <c r="G47" s="140"/>
      <c r="H47" s="140"/>
      <c r="I47" s="140"/>
      <c r="J47" s="140"/>
      <c r="K47" s="140"/>
      <c r="L47" s="140"/>
      <c r="M47" s="140"/>
      <c r="N47" s="140"/>
      <c r="O47" s="140"/>
      <c r="P47" s="140"/>
    </row>
    <row r="48" spans="1:16" x14ac:dyDescent="0.2">
      <c r="A48" s="135" t="s">
        <v>14</v>
      </c>
      <c r="B48" s="140"/>
      <c r="C48" s="303">
        <f>'Kops a'!C38:H38</f>
        <v>0</v>
      </c>
      <c r="D48" s="303"/>
      <c r="E48" s="303"/>
      <c r="F48" s="303"/>
      <c r="G48" s="303"/>
      <c r="H48" s="303"/>
      <c r="I48" s="140"/>
      <c r="J48" s="140"/>
      <c r="K48" s="140"/>
      <c r="L48" s="140"/>
      <c r="M48" s="140"/>
      <c r="N48" s="140"/>
      <c r="O48" s="140"/>
      <c r="P48" s="140"/>
    </row>
    <row r="49" spans="1:16" x14ac:dyDescent="0.2">
      <c r="A49" s="140"/>
      <c r="B49" s="140"/>
      <c r="C49" s="304" t="s">
        <v>15</v>
      </c>
      <c r="D49" s="304"/>
      <c r="E49" s="304"/>
      <c r="F49" s="304"/>
      <c r="G49" s="304"/>
      <c r="H49" s="304"/>
      <c r="I49" s="140"/>
      <c r="J49" s="140"/>
      <c r="K49" s="140"/>
      <c r="L49" s="140"/>
      <c r="M49" s="140"/>
      <c r="N49" s="140"/>
      <c r="O49" s="140"/>
      <c r="P49" s="140"/>
    </row>
    <row r="50" spans="1:16" x14ac:dyDescent="0.2">
      <c r="A50" s="140"/>
      <c r="B50" s="140"/>
      <c r="C50" s="140"/>
      <c r="D50" s="140"/>
      <c r="E50" s="140"/>
      <c r="F50" s="140"/>
      <c r="G50" s="140"/>
      <c r="H50" s="140"/>
      <c r="I50" s="140"/>
      <c r="J50" s="140"/>
      <c r="K50" s="140"/>
      <c r="L50" s="140"/>
      <c r="M50" s="140"/>
      <c r="N50" s="140"/>
      <c r="O50" s="140"/>
      <c r="P50" s="140"/>
    </row>
    <row r="51" spans="1:16" x14ac:dyDescent="0.2">
      <c r="A51" s="171" t="str">
        <f>'Kops a'!A41</f>
        <v>Tāme sastādīta 20__. gada __. _________</v>
      </c>
      <c r="B51" s="173"/>
      <c r="C51" s="173"/>
      <c r="D51" s="173"/>
      <c r="E51" s="140"/>
      <c r="F51" s="140"/>
      <c r="G51" s="140"/>
      <c r="H51" s="140"/>
      <c r="I51" s="140"/>
      <c r="J51" s="140"/>
      <c r="K51" s="140"/>
      <c r="L51" s="140"/>
      <c r="M51" s="140"/>
      <c r="N51" s="140"/>
      <c r="O51" s="140"/>
      <c r="P51" s="140"/>
    </row>
    <row r="52" spans="1:16" x14ac:dyDescent="0.2">
      <c r="A52" s="140"/>
      <c r="B52" s="140"/>
      <c r="C52" s="140"/>
      <c r="D52" s="140"/>
      <c r="E52" s="140"/>
      <c r="F52" s="140"/>
      <c r="G52" s="140"/>
      <c r="H52" s="140"/>
      <c r="I52" s="140"/>
      <c r="J52" s="140"/>
      <c r="K52" s="140"/>
      <c r="L52" s="140"/>
      <c r="M52" s="140"/>
      <c r="N52" s="140"/>
      <c r="O52" s="140"/>
      <c r="P52" s="140"/>
    </row>
    <row r="53" spans="1:16" x14ac:dyDescent="0.2">
      <c r="A53" s="140"/>
      <c r="B53" s="140"/>
      <c r="C53" s="140"/>
      <c r="D53" s="140"/>
      <c r="E53" s="140"/>
      <c r="F53" s="140"/>
      <c r="G53" s="140"/>
      <c r="H53" s="140"/>
      <c r="I53" s="140"/>
      <c r="J53" s="140"/>
      <c r="K53" s="140"/>
      <c r="L53" s="140"/>
      <c r="M53" s="140"/>
      <c r="N53" s="140"/>
      <c r="O53" s="140"/>
      <c r="P53" s="140"/>
    </row>
    <row r="54" spans="1:16" x14ac:dyDescent="0.2">
      <c r="A54" s="135" t="s">
        <v>38</v>
      </c>
      <c r="B54" s="140"/>
      <c r="C54" s="303">
        <f>'Kops a'!C44:H44</f>
        <v>0</v>
      </c>
      <c r="D54" s="303"/>
      <c r="E54" s="303"/>
      <c r="F54" s="303"/>
      <c r="G54" s="303"/>
      <c r="H54" s="303"/>
      <c r="I54" s="140"/>
      <c r="J54" s="140"/>
      <c r="K54" s="140"/>
      <c r="L54" s="140"/>
      <c r="M54" s="140"/>
      <c r="N54" s="140"/>
      <c r="O54" s="140"/>
      <c r="P54" s="140"/>
    </row>
    <row r="55" spans="1:16" x14ac:dyDescent="0.2">
      <c r="A55" s="140"/>
      <c r="B55" s="140"/>
      <c r="C55" s="304" t="s">
        <v>15</v>
      </c>
      <c r="D55" s="304"/>
      <c r="E55" s="304"/>
      <c r="F55" s="304"/>
      <c r="G55" s="304"/>
      <c r="H55" s="304"/>
      <c r="I55" s="140"/>
      <c r="J55" s="140"/>
      <c r="K55" s="140"/>
      <c r="L55" s="140"/>
      <c r="M55" s="140"/>
      <c r="N55" s="140"/>
      <c r="O55" s="140"/>
      <c r="P55" s="140"/>
    </row>
    <row r="56" spans="1:16" x14ac:dyDescent="0.2">
      <c r="A56" s="140"/>
      <c r="B56" s="140"/>
      <c r="C56" s="140"/>
      <c r="D56" s="140"/>
      <c r="E56" s="140"/>
      <c r="F56" s="140"/>
      <c r="G56" s="140"/>
      <c r="H56" s="140"/>
      <c r="I56" s="140"/>
      <c r="J56" s="140"/>
      <c r="K56" s="140"/>
      <c r="L56" s="140"/>
      <c r="M56" s="140"/>
      <c r="N56" s="140"/>
      <c r="O56" s="140"/>
      <c r="P56" s="140"/>
    </row>
    <row r="57" spans="1:16" x14ac:dyDescent="0.2">
      <c r="A57" s="171" t="s">
        <v>55</v>
      </c>
      <c r="B57" s="173"/>
      <c r="C57" s="174">
        <f>'Kops a'!C47</f>
        <v>0</v>
      </c>
      <c r="D57" s="175"/>
      <c r="E57" s="140"/>
      <c r="F57" s="140"/>
      <c r="G57" s="140"/>
      <c r="H57" s="140"/>
      <c r="I57" s="140"/>
      <c r="J57" s="140"/>
      <c r="K57" s="140"/>
      <c r="L57" s="140"/>
      <c r="M57" s="140"/>
      <c r="N57" s="140"/>
      <c r="O57" s="140"/>
      <c r="P57" s="140"/>
    </row>
    <row r="58" spans="1:16" x14ac:dyDescent="0.2">
      <c r="A58" s="140"/>
      <c r="B58" s="140"/>
      <c r="C58" s="140"/>
      <c r="D58" s="140"/>
      <c r="E58" s="140"/>
      <c r="F58" s="140"/>
      <c r="G58" s="140"/>
      <c r="H58" s="140"/>
      <c r="I58" s="140"/>
      <c r="J58" s="140"/>
      <c r="K58" s="140"/>
      <c r="L58" s="140"/>
      <c r="M58" s="140"/>
      <c r="N58" s="140"/>
      <c r="O58" s="140"/>
      <c r="P58" s="140"/>
    </row>
    <row r="59" spans="1:16" ht="13.5" x14ac:dyDescent="0.2">
      <c r="B59" s="186" t="s">
        <v>709</v>
      </c>
    </row>
    <row r="60" spans="1:16" ht="12" x14ac:dyDescent="0.2">
      <c r="B60" s="191" t="s">
        <v>710</v>
      </c>
    </row>
    <row r="61" spans="1:16" ht="12" x14ac:dyDescent="0.2">
      <c r="B61" s="191" t="s">
        <v>711</v>
      </c>
    </row>
  </sheetData>
  <mergeCells count="22">
    <mergeCell ref="C55:H55"/>
    <mergeCell ref="C4:I4"/>
    <mergeCell ref="F12:K12"/>
    <mergeCell ref="A9:F9"/>
    <mergeCell ref="J9:M9"/>
    <mergeCell ref="D8:L8"/>
    <mergeCell ref="A45:K45"/>
    <mergeCell ref="C48:H48"/>
    <mergeCell ref="C49:H49"/>
    <mergeCell ref="C54:H54"/>
    <mergeCell ref="N9:O9"/>
    <mergeCell ref="A12:A13"/>
    <mergeCell ref="B12:B13"/>
    <mergeCell ref="C12:C13"/>
    <mergeCell ref="D12:D13"/>
    <mergeCell ref="E12:E13"/>
    <mergeCell ref="L12:P12"/>
    <mergeCell ref="C2:I2"/>
    <mergeCell ref="C3:I3"/>
    <mergeCell ref="D5:L5"/>
    <mergeCell ref="D6:L6"/>
    <mergeCell ref="D7:L7"/>
  </mergeCells>
  <conditionalFormatting sqref="I15:J44 B40:G44 C39:G39 B15:G38">
    <cfRule type="cellIs" dxfId="228" priority="26" operator="equal">
      <formula>0</formula>
    </cfRule>
  </conditionalFormatting>
  <conditionalFormatting sqref="N9:O9 H14:H44 K14:P44">
    <cfRule type="cellIs" dxfId="227" priority="25" operator="equal">
      <formula>0</formula>
    </cfRule>
  </conditionalFormatting>
  <conditionalFormatting sqref="A9:F9">
    <cfRule type="containsText" dxfId="226"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25" priority="22" operator="equal">
      <formula>0</formula>
    </cfRule>
  </conditionalFormatting>
  <conditionalFormatting sqref="O10">
    <cfRule type="cellIs" dxfId="224" priority="21" operator="equal">
      <formula>"20__. gada __. _________"</formula>
    </cfRule>
  </conditionalFormatting>
  <conditionalFormatting sqref="A45:K45">
    <cfRule type="containsText" dxfId="223" priority="20" operator="containsText" text="Tiešās izmaksas kopā, t. sk. darba devēja sociālais nodoklis __.__% ">
      <formula>NOT(ISERROR(SEARCH("Tiešās izmaksas kopā, t. sk. darba devēja sociālais nodoklis __.__% ",A45)))</formula>
    </cfRule>
  </conditionalFormatting>
  <conditionalFormatting sqref="L45:P45">
    <cfRule type="cellIs" dxfId="222" priority="15" operator="equal">
      <formula>0</formula>
    </cfRule>
  </conditionalFormatting>
  <conditionalFormatting sqref="C4:I4">
    <cfRule type="cellIs" dxfId="221" priority="14" operator="equal">
      <formula>0</formula>
    </cfRule>
  </conditionalFormatting>
  <conditionalFormatting sqref="D5:L8">
    <cfRule type="cellIs" dxfId="220" priority="11" operator="equal">
      <formula>0</formula>
    </cfRule>
  </conditionalFormatting>
  <conditionalFormatting sqref="A14:B14 D14:G14 A15:A44">
    <cfRule type="cellIs" dxfId="219" priority="10" operator="equal">
      <formula>0</formula>
    </cfRule>
  </conditionalFormatting>
  <conditionalFormatting sqref="C14">
    <cfRule type="cellIs" dxfId="218" priority="9" operator="equal">
      <formula>0</formula>
    </cfRule>
  </conditionalFormatting>
  <conditionalFormatting sqref="I14:J14">
    <cfRule type="cellIs" dxfId="217" priority="8" operator="equal">
      <formula>0</formula>
    </cfRule>
  </conditionalFormatting>
  <conditionalFormatting sqref="P10">
    <cfRule type="cellIs" dxfId="216" priority="7" operator="equal">
      <formula>"20__. gada __. _________"</formula>
    </cfRule>
  </conditionalFormatting>
  <conditionalFormatting sqref="C54:H54">
    <cfRule type="cellIs" dxfId="215" priority="4" operator="equal">
      <formula>0</formula>
    </cfRule>
  </conditionalFormatting>
  <conditionalFormatting sqref="C48:H48">
    <cfRule type="cellIs" dxfId="214" priority="3" operator="equal">
      <formula>0</formula>
    </cfRule>
  </conditionalFormatting>
  <conditionalFormatting sqref="C54:H54 C57 C48:H48">
    <cfRule type="cellIs" dxfId="213" priority="2" operator="equal">
      <formula>0</formula>
    </cfRule>
  </conditionalFormatting>
  <conditionalFormatting sqref="D1">
    <cfRule type="cellIs" dxfId="212" priority="1" operator="equal">
      <formula>0</formula>
    </cfRule>
  </conditionalFormatting>
  <pageMargins left="0.7" right="0.7" top="0.75" bottom="0.75" header="0.3" footer="0.3"/>
  <pageSetup paperSize="9" scale="93" fitToHeight="0" orientation="landscape" r:id="rId1"/>
  <headerFooter>
    <oddFooter>&amp;R&amp;P</oddFooter>
  </headerFooter>
  <rowBreaks count="1" manualBreakCount="1">
    <brk id="30" max="16383"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D422C369-7259-49E7-A89B-9D562DEE2E41}">
            <xm:f>NOT(ISERROR(SEARCH("Tāme sastādīta ____. gada ___. ______________",A51)))</xm:f>
            <xm:f>"Tāme sastādīta ____. gada ___. ______________"</xm:f>
            <x14:dxf>
              <font>
                <color auto="1"/>
              </font>
              <fill>
                <patternFill>
                  <bgColor rgb="FFC6EFCE"/>
                </patternFill>
              </fill>
            </x14:dxf>
          </x14:cfRule>
          <xm:sqref>A51</xm:sqref>
        </x14:conditionalFormatting>
        <x14:conditionalFormatting xmlns:xm="http://schemas.microsoft.com/office/excel/2006/main">
          <x14:cfRule type="containsText" priority="5" operator="containsText" id="{D859E3E6-089F-4F16-889A-98EF63E5F3AC}">
            <xm:f>NOT(ISERROR(SEARCH("Sertifikāta Nr. _________________________________",A57)))</xm:f>
            <xm:f>"Sertifikāta Nr. _________________________________"</xm:f>
            <x14:dxf>
              <font>
                <color auto="1"/>
              </font>
              <fill>
                <patternFill>
                  <bgColor rgb="FFC6EFCE"/>
                </patternFill>
              </fill>
            </x14:dxf>
          </x14:cfRule>
          <xm:sqref>A57</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59999389629810485"/>
  </sheetPr>
  <dimension ref="A1:P35"/>
  <sheetViews>
    <sheetView view="pageBreakPreview" zoomScaleNormal="115" zoomScaleSheetLayoutView="100" workbookViewId="0">
      <selection activeCell="C17" sqref="C17"/>
    </sheetView>
  </sheetViews>
  <sheetFormatPr defaultColWidth="9.140625" defaultRowHeight="11.25" x14ac:dyDescent="0.2"/>
  <cols>
    <col min="1" max="1" width="4.5703125" style="135" customWidth="1"/>
    <col min="2" max="2" width="5.28515625" style="135" customWidth="1"/>
    <col min="3" max="3" width="38.42578125" style="135" customWidth="1"/>
    <col min="4" max="4" width="5.85546875" style="135" customWidth="1"/>
    <col min="5" max="5" width="8.7109375" style="135" customWidth="1"/>
    <col min="6" max="6" width="5.42578125" style="135" customWidth="1"/>
    <col min="7" max="7" width="4.85546875" style="135" customWidth="1"/>
    <col min="8" max="10" width="6.7109375" style="135" customWidth="1"/>
    <col min="11" max="11" width="7" style="135" customWidth="1"/>
    <col min="12" max="15" width="7.7109375" style="135" customWidth="1"/>
    <col min="16" max="16" width="9" style="135" customWidth="1"/>
    <col min="17" max="16384" width="9.140625" style="135"/>
  </cols>
  <sheetData>
    <row r="1" spans="1:16" x14ac:dyDescent="0.2">
      <c r="A1" s="131"/>
      <c r="B1" s="131"/>
      <c r="C1" s="133" t="s">
        <v>39</v>
      </c>
      <c r="D1" s="134">
        <f>'Kops a'!A18</f>
        <v>4</v>
      </c>
      <c r="E1" s="131"/>
      <c r="F1" s="131"/>
      <c r="G1" s="131"/>
      <c r="H1" s="131"/>
      <c r="I1" s="131"/>
      <c r="J1" s="131"/>
      <c r="N1" s="136"/>
      <c r="O1" s="133"/>
      <c r="P1" s="137"/>
    </row>
    <row r="2" spans="1:16" x14ac:dyDescent="0.2">
      <c r="A2" s="138"/>
      <c r="B2" s="138"/>
      <c r="C2" s="284" t="s">
        <v>186</v>
      </c>
      <c r="D2" s="284"/>
      <c r="E2" s="284"/>
      <c r="F2" s="284"/>
      <c r="G2" s="284"/>
      <c r="H2" s="284"/>
      <c r="I2" s="284"/>
      <c r="J2" s="138"/>
    </row>
    <row r="3" spans="1:16" x14ac:dyDescent="0.2">
      <c r="A3" s="139"/>
      <c r="B3" s="139"/>
      <c r="C3" s="285" t="s">
        <v>18</v>
      </c>
      <c r="D3" s="285"/>
      <c r="E3" s="285"/>
      <c r="F3" s="285"/>
      <c r="G3" s="285"/>
      <c r="H3" s="285"/>
      <c r="I3" s="285"/>
      <c r="J3" s="139"/>
    </row>
    <row r="4" spans="1:16" x14ac:dyDescent="0.2">
      <c r="A4" s="139"/>
      <c r="B4" s="139"/>
      <c r="C4" s="286" t="s">
        <v>53</v>
      </c>
      <c r="D4" s="286"/>
      <c r="E4" s="286"/>
      <c r="F4" s="286"/>
      <c r="G4" s="286"/>
      <c r="H4" s="286"/>
      <c r="I4" s="286"/>
      <c r="J4" s="139"/>
    </row>
    <row r="5" spans="1:16" x14ac:dyDescent="0.2">
      <c r="A5" s="131"/>
      <c r="B5" s="131"/>
      <c r="C5" s="133" t="s">
        <v>5</v>
      </c>
      <c r="D5" s="300" t="str">
        <f>'Kops a'!D6</f>
        <v>Daudzdzīvokļu dzīvojamā ēka</v>
      </c>
      <c r="E5" s="300"/>
      <c r="F5" s="300"/>
      <c r="G5" s="300"/>
      <c r="H5" s="300"/>
      <c r="I5" s="300"/>
      <c r="J5" s="300"/>
      <c r="K5" s="300"/>
      <c r="L5" s="300"/>
      <c r="M5" s="140"/>
      <c r="N5" s="140"/>
      <c r="O5" s="140"/>
      <c r="P5" s="140"/>
    </row>
    <row r="6" spans="1:16" x14ac:dyDescent="0.2">
      <c r="A6" s="131"/>
      <c r="B6" s="131"/>
      <c r="C6" s="133" t="s">
        <v>6</v>
      </c>
      <c r="D6" s="300" t="str">
        <f>'Kops a'!D7</f>
        <v>Daudzdzīvokļu dzīvojamās ēkas energoefektivitātes paaugstināšanas pasākumi</v>
      </c>
      <c r="E6" s="300"/>
      <c r="F6" s="300"/>
      <c r="G6" s="300"/>
      <c r="H6" s="300"/>
      <c r="I6" s="300"/>
      <c r="J6" s="300"/>
      <c r="K6" s="300"/>
      <c r="L6" s="300"/>
      <c r="M6" s="140"/>
      <c r="N6" s="140"/>
      <c r="O6" s="140"/>
      <c r="P6" s="140"/>
    </row>
    <row r="7" spans="1:16" x14ac:dyDescent="0.2">
      <c r="A7" s="131"/>
      <c r="B7" s="131"/>
      <c r="C7" s="133" t="s">
        <v>7</v>
      </c>
      <c r="D7" s="300" t="str">
        <f>'Kops a'!D8</f>
        <v>Krūmu iela 38, Liepāja</v>
      </c>
      <c r="E7" s="300"/>
      <c r="F7" s="300"/>
      <c r="G7" s="300"/>
      <c r="H7" s="300"/>
      <c r="I7" s="300"/>
      <c r="J7" s="300"/>
      <c r="K7" s="300"/>
      <c r="L7" s="300"/>
      <c r="M7" s="140"/>
      <c r="N7" s="140"/>
      <c r="O7" s="140"/>
      <c r="P7" s="140"/>
    </row>
    <row r="8" spans="1:16" x14ac:dyDescent="0.2">
      <c r="A8" s="131"/>
      <c r="B8" s="131"/>
      <c r="C8" s="141" t="s">
        <v>21</v>
      </c>
      <c r="D8" s="300" t="str">
        <f>'Kops a'!D9</f>
        <v>EA-29-17/WOOS</v>
      </c>
      <c r="E8" s="300"/>
      <c r="F8" s="300"/>
      <c r="G8" s="300"/>
      <c r="H8" s="300"/>
      <c r="I8" s="300"/>
      <c r="J8" s="300"/>
      <c r="K8" s="300"/>
      <c r="L8" s="300"/>
      <c r="M8" s="140"/>
      <c r="N8" s="140"/>
      <c r="O8" s="140"/>
      <c r="P8" s="140"/>
    </row>
    <row r="9" spans="1:16" x14ac:dyDescent="0.2">
      <c r="A9" s="287" t="s">
        <v>65</v>
      </c>
      <c r="B9" s="287"/>
      <c r="C9" s="287"/>
      <c r="D9" s="287"/>
      <c r="E9" s="287"/>
      <c r="F9" s="287"/>
      <c r="G9" s="142"/>
      <c r="H9" s="142"/>
      <c r="I9" s="142"/>
      <c r="J9" s="291" t="s">
        <v>40</v>
      </c>
      <c r="K9" s="291"/>
      <c r="L9" s="291"/>
      <c r="M9" s="291"/>
      <c r="N9" s="299">
        <f>P19</f>
        <v>0</v>
      </c>
      <c r="O9" s="299"/>
      <c r="P9" s="142"/>
    </row>
    <row r="10" spans="1:16" x14ac:dyDescent="0.2">
      <c r="A10" s="143"/>
      <c r="B10" s="181"/>
      <c r="C10" s="141"/>
      <c r="D10" s="131"/>
      <c r="E10" s="131"/>
      <c r="F10" s="131"/>
      <c r="G10" s="131"/>
      <c r="H10" s="131"/>
      <c r="I10" s="131"/>
      <c r="J10" s="131"/>
      <c r="K10" s="131"/>
      <c r="L10" s="138"/>
      <c r="M10" s="138"/>
      <c r="O10" s="182"/>
      <c r="P10" s="145" t="str">
        <f>A25</f>
        <v>Tāme sastādīta 20__. gada __. _________</v>
      </c>
    </row>
    <row r="11" spans="1:16" ht="12" thickBot="1" x14ac:dyDescent="0.25">
      <c r="A11" s="143"/>
      <c r="B11" s="181"/>
      <c r="C11" s="141"/>
      <c r="D11" s="131"/>
      <c r="E11" s="131"/>
      <c r="F11" s="131"/>
      <c r="G11" s="131"/>
      <c r="H11" s="131"/>
      <c r="I11" s="131"/>
      <c r="J11" s="131"/>
      <c r="K11" s="131"/>
      <c r="L11" s="146"/>
      <c r="M11" s="146"/>
      <c r="N11" s="147"/>
      <c r="O11" s="136"/>
      <c r="P11" s="131"/>
    </row>
    <row r="12" spans="1:16" x14ac:dyDescent="0.2">
      <c r="A12" s="292" t="s">
        <v>24</v>
      </c>
      <c r="B12" s="294" t="s">
        <v>41</v>
      </c>
      <c r="C12" s="289" t="s">
        <v>42</v>
      </c>
      <c r="D12" s="297" t="s">
        <v>43</v>
      </c>
      <c r="E12" s="301" t="s">
        <v>44</v>
      </c>
      <c r="F12" s="288" t="s">
        <v>45</v>
      </c>
      <c r="G12" s="289"/>
      <c r="H12" s="289"/>
      <c r="I12" s="289"/>
      <c r="J12" s="289"/>
      <c r="K12" s="290"/>
      <c r="L12" s="288" t="s">
        <v>46</v>
      </c>
      <c r="M12" s="289"/>
      <c r="N12" s="289"/>
      <c r="O12" s="289"/>
      <c r="P12" s="290"/>
    </row>
    <row r="13" spans="1:16" ht="90" customHeight="1" thickBot="1" x14ac:dyDescent="0.25">
      <c r="A13" s="293"/>
      <c r="B13" s="295"/>
      <c r="C13" s="296"/>
      <c r="D13" s="298"/>
      <c r="E13" s="302"/>
      <c r="F13" s="148" t="s">
        <v>47</v>
      </c>
      <c r="G13" s="149" t="s">
        <v>48</v>
      </c>
      <c r="H13" s="149" t="s">
        <v>49</v>
      </c>
      <c r="I13" s="149" t="s">
        <v>50</v>
      </c>
      <c r="J13" s="149" t="s">
        <v>51</v>
      </c>
      <c r="K13" s="150" t="s">
        <v>52</v>
      </c>
      <c r="L13" s="148" t="s">
        <v>47</v>
      </c>
      <c r="M13" s="149" t="s">
        <v>49</v>
      </c>
      <c r="N13" s="149" t="s">
        <v>50</v>
      </c>
      <c r="O13" s="149" t="s">
        <v>51</v>
      </c>
      <c r="P13" s="150" t="s">
        <v>52</v>
      </c>
    </row>
    <row r="14" spans="1:16" ht="22.5" x14ac:dyDescent="0.2">
      <c r="A14" s="151">
        <v>1</v>
      </c>
      <c r="B14" s="152" t="s">
        <v>66</v>
      </c>
      <c r="C14" s="153" t="s">
        <v>185</v>
      </c>
      <c r="D14" s="154" t="s">
        <v>75</v>
      </c>
      <c r="E14" s="155">
        <v>901.9</v>
      </c>
      <c r="F14" s="156"/>
      <c r="G14" s="157"/>
      <c r="H14" s="157">
        <f>ROUND(F14*G14,2)</f>
        <v>0</v>
      </c>
      <c r="I14" s="157"/>
      <c r="J14" s="157"/>
      <c r="K14" s="158">
        <f>SUM(H14:J14)</f>
        <v>0</v>
      </c>
      <c r="L14" s="178">
        <f>ROUND(E14*F14,2)</f>
        <v>0</v>
      </c>
      <c r="M14" s="179">
        <f>ROUND(H14*E14,2)</f>
        <v>0</v>
      </c>
      <c r="N14" s="179">
        <f>ROUND(I14*E14,2)</f>
        <v>0</v>
      </c>
      <c r="O14" s="179">
        <f>ROUND(J14*E14,2)</f>
        <v>0</v>
      </c>
      <c r="P14" s="180">
        <f>SUM(M14:O14)</f>
        <v>0</v>
      </c>
    </row>
    <row r="15" spans="1:16" x14ac:dyDescent="0.2">
      <c r="A15" s="184" t="s">
        <v>69</v>
      </c>
      <c r="B15" s="189"/>
      <c r="C15" s="160" t="s">
        <v>85</v>
      </c>
      <c r="D15" s="161" t="s">
        <v>86</v>
      </c>
      <c r="E15" s="155">
        <v>297.62700000000001</v>
      </c>
      <c r="F15" s="156"/>
      <c r="G15" s="157"/>
      <c r="H15" s="162">
        <f t="shared" ref="H15:H18" si="0">ROUND(F15*G15,2)</f>
        <v>0</v>
      </c>
      <c r="I15" s="157"/>
      <c r="J15" s="157"/>
      <c r="K15" s="163">
        <f t="shared" ref="K15:K18" si="1">SUM(H15:J15)</f>
        <v>0</v>
      </c>
      <c r="L15" s="164">
        <f t="shared" ref="L15:L18" si="2">ROUND(E15*F15,2)</f>
        <v>0</v>
      </c>
      <c r="M15" s="162">
        <f t="shared" ref="M15:M18" si="3">ROUND(H15*E15,2)</f>
        <v>0</v>
      </c>
      <c r="N15" s="162">
        <f t="shared" ref="N15:N18" si="4">ROUND(I15*E15,2)</f>
        <v>0</v>
      </c>
      <c r="O15" s="162">
        <f t="shared" ref="O15:O18" si="5">ROUND(J15*E15,2)</f>
        <v>0</v>
      </c>
      <c r="P15" s="163">
        <f t="shared" ref="P15:P18" si="6">SUM(M15:O15)</f>
        <v>0</v>
      </c>
    </row>
    <row r="16" spans="1:16" ht="45" x14ac:dyDescent="0.2">
      <c r="A16" s="184">
        <v>2</v>
      </c>
      <c r="B16" s="189" t="s">
        <v>66</v>
      </c>
      <c r="C16" s="160" t="s">
        <v>796</v>
      </c>
      <c r="D16" s="161" t="s">
        <v>75</v>
      </c>
      <c r="E16" s="155">
        <v>901.9</v>
      </c>
      <c r="F16" s="156"/>
      <c r="G16" s="157"/>
      <c r="H16" s="162">
        <f t="shared" si="0"/>
        <v>0</v>
      </c>
      <c r="I16" s="157"/>
      <c r="J16" s="157"/>
      <c r="K16" s="163">
        <f t="shared" si="1"/>
        <v>0</v>
      </c>
      <c r="L16" s="164">
        <f t="shared" si="2"/>
        <v>0</v>
      </c>
      <c r="M16" s="162">
        <f t="shared" si="3"/>
        <v>0</v>
      </c>
      <c r="N16" s="162">
        <f t="shared" si="4"/>
        <v>0</v>
      </c>
      <c r="O16" s="162">
        <f t="shared" si="5"/>
        <v>0</v>
      </c>
      <c r="P16" s="163">
        <f t="shared" si="6"/>
        <v>0</v>
      </c>
    </row>
    <row r="17" spans="1:16" x14ac:dyDescent="0.2">
      <c r="A17" s="184" t="s">
        <v>69</v>
      </c>
      <c r="B17" s="189"/>
      <c r="C17" s="160" t="s">
        <v>719</v>
      </c>
      <c r="D17" s="161" t="s">
        <v>75</v>
      </c>
      <c r="E17" s="155">
        <v>946.995</v>
      </c>
      <c r="F17" s="156"/>
      <c r="G17" s="157"/>
      <c r="H17" s="162">
        <f t="shared" si="0"/>
        <v>0</v>
      </c>
      <c r="I17" s="157"/>
      <c r="J17" s="157"/>
      <c r="K17" s="163">
        <f t="shared" si="1"/>
        <v>0</v>
      </c>
      <c r="L17" s="164">
        <f t="shared" si="2"/>
        <v>0</v>
      </c>
      <c r="M17" s="162">
        <f t="shared" si="3"/>
        <v>0</v>
      </c>
      <c r="N17" s="162">
        <f t="shared" si="4"/>
        <v>0</v>
      </c>
      <c r="O17" s="162">
        <f t="shared" si="5"/>
        <v>0</v>
      </c>
      <c r="P17" s="163">
        <f t="shared" si="6"/>
        <v>0</v>
      </c>
    </row>
    <row r="18" spans="1:16" ht="12" thickBot="1" x14ac:dyDescent="0.25">
      <c r="A18" s="184" t="s">
        <v>69</v>
      </c>
      <c r="B18" s="189"/>
      <c r="C18" s="160" t="s">
        <v>87</v>
      </c>
      <c r="D18" s="161" t="s">
        <v>88</v>
      </c>
      <c r="E18" s="155">
        <v>4509.5</v>
      </c>
      <c r="F18" s="156"/>
      <c r="G18" s="157"/>
      <c r="H18" s="162">
        <f t="shared" si="0"/>
        <v>0</v>
      </c>
      <c r="I18" s="157"/>
      <c r="J18" s="157"/>
      <c r="K18" s="163">
        <f t="shared" si="1"/>
        <v>0</v>
      </c>
      <c r="L18" s="164">
        <f t="shared" si="2"/>
        <v>0</v>
      </c>
      <c r="M18" s="162">
        <f t="shared" si="3"/>
        <v>0</v>
      </c>
      <c r="N18" s="162">
        <f t="shared" si="4"/>
        <v>0</v>
      </c>
      <c r="O18" s="162">
        <f t="shared" si="5"/>
        <v>0</v>
      </c>
      <c r="P18" s="163">
        <f t="shared" si="6"/>
        <v>0</v>
      </c>
    </row>
    <row r="19" spans="1:16" ht="12" thickBot="1" x14ac:dyDescent="0.25">
      <c r="A19" s="305" t="s">
        <v>120</v>
      </c>
      <c r="B19" s="306"/>
      <c r="C19" s="306"/>
      <c r="D19" s="306"/>
      <c r="E19" s="306"/>
      <c r="F19" s="306"/>
      <c r="G19" s="306"/>
      <c r="H19" s="306"/>
      <c r="I19" s="306"/>
      <c r="J19" s="306"/>
      <c r="K19" s="307"/>
      <c r="L19" s="167">
        <f>SUM(L14:L18)</f>
        <v>0</v>
      </c>
      <c r="M19" s="168">
        <f>SUM(M14:M18)</f>
        <v>0</v>
      </c>
      <c r="N19" s="168">
        <f>SUM(N14:N18)</f>
        <v>0</v>
      </c>
      <c r="O19" s="168">
        <f>SUM(O14:O18)</f>
        <v>0</v>
      </c>
      <c r="P19" s="169">
        <f>SUM(P14:P18)</f>
        <v>0</v>
      </c>
    </row>
    <row r="20" spans="1:16" x14ac:dyDescent="0.2">
      <c r="A20" s="140"/>
      <c r="B20" s="140"/>
      <c r="C20" s="140"/>
      <c r="D20" s="140"/>
      <c r="E20" s="140"/>
      <c r="F20" s="140"/>
      <c r="G20" s="140"/>
      <c r="H20" s="140"/>
      <c r="I20" s="140"/>
      <c r="J20" s="140"/>
      <c r="K20" s="140"/>
      <c r="L20" s="140"/>
      <c r="M20" s="140"/>
      <c r="N20" s="140"/>
      <c r="O20" s="140"/>
      <c r="P20" s="140"/>
    </row>
    <row r="21" spans="1:16" x14ac:dyDescent="0.2">
      <c r="A21" s="140"/>
      <c r="B21" s="140"/>
      <c r="C21" s="140"/>
      <c r="D21" s="140"/>
      <c r="E21" s="140"/>
      <c r="F21" s="140"/>
      <c r="G21" s="140"/>
      <c r="H21" s="140"/>
      <c r="I21" s="140"/>
      <c r="J21" s="140"/>
      <c r="K21" s="140"/>
      <c r="L21" s="140"/>
      <c r="M21" s="140"/>
      <c r="N21" s="140"/>
      <c r="O21" s="140"/>
      <c r="P21" s="140"/>
    </row>
    <row r="22" spans="1:16" x14ac:dyDescent="0.2">
      <c r="A22" s="135" t="s">
        <v>14</v>
      </c>
      <c r="B22" s="140"/>
      <c r="C22" s="303">
        <f>'Kops a'!C38:H38</f>
        <v>0</v>
      </c>
      <c r="D22" s="303"/>
      <c r="E22" s="303"/>
      <c r="F22" s="303"/>
      <c r="G22" s="303"/>
      <c r="H22" s="303"/>
      <c r="I22" s="140"/>
      <c r="J22" s="140"/>
      <c r="K22" s="140"/>
      <c r="L22" s="140"/>
      <c r="M22" s="140"/>
      <c r="N22" s="140"/>
      <c r="O22" s="140"/>
      <c r="P22" s="140"/>
    </row>
    <row r="23" spans="1:16" x14ac:dyDescent="0.2">
      <c r="A23" s="140"/>
      <c r="B23" s="140"/>
      <c r="C23" s="304" t="s">
        <v>15</v>
      </c>
      <c r="D23" s="304"/>
      <c r="E23" s="304"/>
      <c r="F23" s="304"/>
      <c r="G23" s="304"/>
      <c r="H23" s="304"/>
      <c r="I23" s="140"/>
      <c r="J23" s="140"/>
      <c r="K23" s="140"/>
      <c r="L23" s="140"/>
      <c r="M23" s="140"/>
      <c r="N23" s="140"/>
      <c r="O23" s="140"/>
      <c r="P23" s="140"/>
    </row>
    <row r="24" spans="1:16" x14ac:dyDescent="0.2">
      <c r="A24" s="140"/>
      <c r="B24" s="140"/>
      <c r="C24" s="140"/>
      <c r="D24" s="140"/>
      <c r="E24" s="140"/>
      <c r="F24" s="140"/>
      <c r="G24" s="140"/>
      <c r="H24" s="140"/>
      <c r="I24" s="140"/>
      <c r="J24" s="140"/>
      <c r="K24" s="140"/>
      <c r="L24" s="140"/>
      <c r="M24" s="140"/>
      <c r="N24" s="140"/>
      <c r="O24" s="140"/>
      <c r="P24" s="140"/>
    </row>
    <row r="25" spans="1:16" x14ac:dyDescent="0.2">
      <c r="A25" s="171" t="str">
        <f>'Kops a'!A41</f>
        <v>Tāme sastādīta 20__. gada __. _________</v>
      </c>
      <c r="B25" s="173"/>
      <c r="C25" s="173"/>
      <c r="D25" s="173"/>
      <c r="E25" s="140"/>
      <c r="F25" s="140"/>
      <c r="G25" s="140"/>
      <c r="H25" s="140"/>
      <c r="I25" s="140"/>
      <c r="J25" s="140"/>
      <c r="K25" s="140"/>
      <c r="L25" s="140"/>
      <c r="M25" s="140"/>
      <c r="N25" s="140"/>
      <c r="O25" s="140"/>
      <c r="P25" s="140"/>
    </row>
    <row r="26" spans="1:16" x14ac:dyDescent="0.2">
      <c r="A26" s="140"/>
      <c r="B26" s="140"/>
      <c r="C26" s="140"/>
      <c r="D26" s="140"/>
      <c r="E26" s="140"/>
      <c r="F26" s="140"/>
      <c r="G26" s="140"/>
      <c r="H26" s="140"/>
      <c r="I26" s="140"/>
      <c r="J26" s="140"/>
      <c r="K26" s="140"/>
      <c r="L26" s="140"/>
      <c r="M26" s="140"/>
      <c r="N26" s="140"/>
      <c r="O26" s="140"/>
      <c r="P26" s="140"/>
    </row>
    <row r="27" spans="1:16" x14ac:dyDescent="0.2">
      <c r="A27" s="140"/>
      <c r="B27" s="140"/>
      <c r="C27" s="140"/>
      <c r="D27" s="140"/>
      <c r="E27" s="140"/>
      <c r="F27" s="140"/>
      <c r="G27" s="140"/>
      <c r="H27" s="140"/>
      <c r="I27" s="140"/>
      <c r="J27" s="140"/>
      <c r="K27" s="140"/>
      <c r="L27" s="140"/>
      <c r="M27" s="140"/>
      <c r="N27" s="140"/>
      <c r="O27" s="140"/>
      <c r="P27" s="140"/>
    </row>
    <row r="28" spans="1:16" x14ac:dyDescent="0.2">
      <c r="A28" s="135" t="s">
        <v>38</v>
      </c>
      <c r="B28" s="140"/>
      <c r="C28" s="303">
        <f>'Kops a'!C44:H44</f>
        <v>0</v>
      </c>
      <c r="D28" s="303"/>
      <c r="E28" s="303"/>
      <c r="F28" s="303"/>
      <c r="G28" s="303"/>
      <c r="H28" s="303"/>
      <c r="I28" s="140"/>
      <c r="J28" s="140"/>
      <c r="K28" s="140"/>
      <c r="L28" s="140"/>
      <c r="M28" s="140"/>
      <c r="N28" s="140"/>
      <c r="O28" s="140"/>
      <c r="P28" s="140"/>
    </row>
    <row r="29" spans="1:16" x14ac:dyDescent="0.2">
      <c r="A29" s="140"/>
      <c r="B29" s="140"/>
      <c r="C29" s="304" t="s">
        <v>15</v>
      </c>
      <c r="D29" s="304"/>
      <c r="E29" s="304"/>
      <c r="F29" s="304"/>
      <c r="G29" s="304"/>
      <c r="H29" s="304"/>
      <c r="I29" s="140"/>
      <c r="J29" s="140"/>
      <c r="K29" s="140"/>
      <c r="L29" s="140"/>
      <c r="M29" s="140"/>
      <c r="N29" s="140"/>
      <c r="O29" s="140"/>
      <c r="P29" s="140"/>
    </row>
    <row r="30" spans="1:16" x14ac:dyDescent="0.2">
      <c r="A30" s="140"/>
      <c r="B30" s="140"/>
      <c r="C30" s="140"/>
      <c r="D30" s="140"/>
      <c r="E30" s="140"/>
      <c r="F30" s="140"/>
      <c r="G30" s="140"/>
      <c r="H30" s="140"/>
      <c r="I30" s="140"/>
      <c r="J30" s="140"/>
      <c r="K30" s="140"/>
      <c r="L30" s="140"/>
      <c r="M30" s="140"/>
      <c r="N30" s="140"/>
      <c r="O30" s="140"/>
      <c r="P30" s="140"/>
    </row>
    <row r="31" spans="1:16" x14ac:dyDescent="0.2">
      <c r="A31" s="171" t="s">
        <v>55</v>
      </c>
      <c r="B31" s="173"/>
      <c r="C31" s="174">
        <f>'Kops a'!C47</f>
        <v>0</v>
      </c>
      <c r="D31" s="175"/>
      <c r="E31" s="140"/>
      <c r="F31" s="140"/>
      <c r="G31" s="140"/>
      <c r="H31" s="140"/>
      <c r="I31" s="140"/>
      <c r="J31" s="140"/>
      <c r="K31" s="140"/>
      <c r="L31" s="140"/>
      <c r="M31" s="140"/>
      <c r="N31" s="140"/>
      <c r="O31" s="140"/>
      <c r="P31" s="140"/>
    </row>
    <row r="32" spans="1:16" x14ac:dyDescent="0.2">
      <c r="A32" s="140"/>
      <c r="B32" s="140"/>
      <c r="C32" s="140"/>
      <c r="D32" s="140"/>
      <c r="E32" s="140"/>
      <c r="F32" s="140"/>
      <c r="G32" s="140"/>
      <c r="H32" s="140"/>
      <c r="I32" s="140"/>
      <c r="J32" s="140"/>
      <c r="K32" s="140"/>
      <c r="L32" s="140"/>
      <c r="M32" s="140"/>
      <c r="N32" s="140"/>
      <c r="O32" s="140"/>
      <c r="P32" s="140"/>
    </row>
    <row r="33" spans="2:2" ht="13.5" x14ac:dyDescent="0.2">
      <c r="B33" s="186" t="s">
        <v>709</v>
      </c>
    </row>
    <row r="34" spans="2:2" ht="12" x14ac:dyDescent="0.2">
      <c r="B34" s="191" t="s">
        <v>710</v>
      </c>
    </row>
    <row r="35" spans="2:2" ht="12" x14ac:dyDescent="0.2">
      <c r="B35" s="191" t="s">
        <v>711</v>
      </c>
    </row>
  </sheetData>
  <mergeCells count="22">
    <mergeCell ref="C29:H29"/>
    <mergeCell ref="C4:I4"/>
    <mergeCell ref="F12:K12"/>
    <mergeCell ref="A9:F9"/>
    <mergeCell ref="J9:M9"/>
    <mergeCell ref="D8:L8"/>
    <mergeCell ref="A19:K19"/>
    <mergeCell ref="C22:H22"/>
    <mergeCell ref="C23:H23"/>
    <mergeCell ref="C28:H28"/>
    <mergeCell ref="A12:A13"/>
    <mergeCell ref="B12:B13"/>
    <mergeCell ref="C12:C13"/>
    <mergeCell ref="D12:D13"/>
    <mergeCell ref="E12:E13"/>
    <mergeCell ref="N9:O9"/>
    <mergeCell ref="L12:P12"/>
    <mergeCell ref="C2:I2"/>
    <mergeCell ref="C3:I3"/>
    <mergeCell ref="D5:L5"/>
    <mergeCell ref="D6:L6"/>
    <mergeCell ref="D7:L7"/>
  </mergeCells>
  <conditionalFormatting sqref="A15:B18 I15:J18 D15:G18">
    <cfRule type="cellIs" dxfId="209" priority="26" operator="equal">
      <formula>0</formula>
    </cfRule>
  </conditionalFormatting>
  <conditionalFormatting sqref="N9:O9">
    <cfRule type="cellIs" dxfId="208" priority="25" operator="equal">
      <formula>0</formula>
    </cfRule>
  </conditionalFormatting>
  <conditionalFormatting sqref="A9:F9">
    <cfRule type="containsText" dxfId="20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06" priority="22" operator="equal">
      <formula>0</formula>
    </cfRule>
  </conditionalFormatting>
  <conditionalFormatting sqref="O10">
    <cfRule type="cellIs" dxfId="205" priority="21" operator="equal">
      <formula>"20__. gada __. _________"</formula>
    </cfRule>
  </conditionalFormatting>
  <conditionalFormatting sqref="A19:K19">
    <cfRule type="containsText" dxfId="204" priority="20" operator="containsText" text="Tiešās izmaksas kopā, t. sk. darba devēja sociālais nodoklis __.__% ">
      <formula>NOT(ISERROR(SEARCH("Tiešās izmaksas kopā, t. sk. darba devēja sociālais nodoklis __.__% ",A19)))</formula>
    </cfRule>
  </conditionalFormatting>
  <conditionalFormatting sqref="H14:H18 K14:P18 L19:P19">
    <cfRule type="cellIs" dxfId="203" priority="15" operator="equal">
      <formula>0</formula>
    </cfRule>
  </conditionalFormatting>
  <conditionalFormatting sqref="C4:I4">
    <cfRule type="cellIs" dxfId="202" priority="14" operator="equal">
      <formula>0</formula>
    </cfRule>
  </conditionalFormatting>
  <conditionalFormatting sqref="C15:C18">
    <cfRule type="cellIs" dxfId="201" priority="13" operator="equal">
      <formula>0</formula>
    </cfRule>
  </conditionalFormatting>
  <conditionalFormatting sqref="D5:L8">
    <cfRule type="cellIs" dxfId="200" priority="11" operator="equal">
      <formula>0</formula>
    </cfRule>
  </conditionalFormatting>
  <conditionalFormatting sqref="A14:B14 D14:G14">
    <cfRule type="cellIs" dxfId="199" priority="10" operator="equal">
      <formula>0</formula>
    </cfRule>
  </conditionalFormatting>
  <conditionalFormatting sqref="C14">
    <cfRule type="cellIs" dxfId="198" priority="9" operator="equal">
      <formula>0</formula>
    </cfRule>
  </conditionalFormatting>
  <conditionalFormatting sqref="I14:J14">
    <cfRule type="cellIs" dxfId="197" priority="8" operator="equal">
      <formula>0</formula>
    </cfRule>
  </conditionalFormatting>
  <conditionalFormatting sqref="P10">
    <cfRule type="cellIs" dxfId="196" priority="7" operator="equal">
      <formula>"20__. gada __. _________"</formula>
    </cfRule>
  </conditionalFormatting>
  <conditionalFormatting sqref="C28:H28">
    <cfRule type="cellIs" dxfId="195" priority="4" operator="equal">
      <formula>0</formula>
    </cfRule>
  </conditionalFormatting>
  <conditionalFormatting sqref="C22:H22">
    <cfRule type="cellIs" dxfId="194" priority="3" operator="equal">
      <formula>0</formula>
    </cfRule>
  </conditionalFormatting>
  <conditionalFormatting sqref="C28:H28 C31 C22:H22">
    <cfRule type="cellIs" dxfId="193" priority="2" operator="equal">
      <formula>0</formula>
    </cfRule>
  </conditionalFormatting>
  <conditionalFormatting sqref="D1">
    <cfRule type="cellIs" dxfId="192" priority="1" operator="equal">
      <formula>0</formula>
    </cfRule>
  </conditionalFormatting>
  <pageMargins left="0.7" right="0.7" top="0.75" bottom="0.75" header="0.3" footer="0.3"/>
  <pageSetup paperSize="9" scale="93" fitToHeight="0" orientation="landscape" r:id="rId1"/>
  <headerFooter>
    <oddFooter>&amp;R&amp;P</oddFoot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0B610FE1-6F17-46AF-982B-27B20E80701D}">
            <xm:f>NOT(ISERROR(SEARCH("Tāme sastādīta ____. gada ___. ______________",A25)))</xm:f>
            <xm:f>"Tāme sastādīta ____. gada ___. ______________"</xm:f>
            <x14:dxf>
              <font>
                <color auto="1"/>
              </font>
              <fill>
                <patternFill>
                  <bgColor rgb="FFC6EFCE"/>
                </patternFill>
              </fill>
            </x14:dxf>
          </x14:cfRule>
          <xm:sqref>A25</xm:sqref>
        </x14:conditionalFormatting>
        <x14:conditionalFormatting xmlns:xm="http://schemas.microsoft.com/office/excel/2006/main">
          <x14:cfRule type="containsText" priority="5" operator="containsText" id="{F3EAEDA8-031E-4BF8-B71A-4A6D64C3BFEB}">
            <xm:f>NOT(ISERROR(SEARCH("Sertifikāta Nr. _________________________________",A31)))</xm:f>
            <xm:f>"Sertifikāta Nr. _________________________________"</xm:f>
            <x14:dxf>
              <font>
                <color auto="1"/>
              </font>
              <fill>
                <patternFill>
                  <bgColor rgb="FFC6EFCE"/>
                </patternFill>
              </fill>
            </x14:dxf>
          </x14:cfRule>
          <xm:sqref>A31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59999389629810485"/>
  </sheetPr>
  <dimension ref="A1:P86"/>
  <sheetViews>
    <sheetView view="pageBreakPreview" topLeftCell="A13" zoomScaleNormal="115" zoomScaleSheetLayoutView="100" workbookViewId="0">
      <selection activeCell="C33" sqref="C33"/>
    </sheetView>
  </sheetViews>
  <sheetFormatPr defaultColWidth="9.140625" defaultRowHeight="11.25" x14ac:dyDescent="0.2"/>
  <cols>
    <col min="1" max="1" width="4.5703125" style="135" customWidth="1"/>
    <col min="2" max="2" width="5.28515625" style="135" customWidth="1"/>
    <col min="3" max="3" width="38.42578125" style="135" customWidth="1"/>
    <col min="4" max="4" width="5.85546875" style="135" customWidth="1"/>
    <col min="5" max="5" width="8.7109375" style="135" customWidth="1"/>
    <col min="6" max="6" width="5.42578125" style="135" customWidth="1"/>
    <col min="7" max="7" width="4.85546875" style="135" customWidth="1"/>
    <col min="8" max="10" width="6.7109375" style="135" customWidth="1"/>
    <col min="11" max="11" width="7" style="135" customWidth="1"/>
    <col min="12" max="15" width="7.7109375" style="135" customWidth="1"/>
    <col min="16" max="16" width="9" style="135" customWidth="1"/>
    <col min="17" max="16384" width="9.140625" style="135"/>
  </cols>
  <sheetData>
    <row r="1" spans="1:16" x14ac:dyDescent="0.2">
      <c r="A1" s="131"/>
      <c r="B1" s="131"/>
      <c r="C1" s="133" t="s">
        <v>39</v>
      </c>
      <c r="D1" s="134">
        <f>'Kops a'!A19</f>
        <v>5</v>
      </c>
      <c r="E1" s="131"/>
      <c r="F1" s="131"/>
      <c r="G1" s="131"/>
      <c r="H1" s="131"/>
      <c r="I1" s="131"/>
      <c r="J1" s="131"/>
      <c r="N1" s="136"/>
      <c r="O1" s="133"/>
      <c r="P1" s="137"/>
    </row>
    <row r="2" spans="1:16" x14ac:dyDescent="0.2">
      <c r="A2" s="138"/>
      <c r="B2" s="138"/>
      <c r="C2" s="284" t="s">
        <v>187</v>
      </c>
      <c r="D2" s="284"/>
      <c r="E2" s="284"/>
      <c r="F2" s="284"/>
      <c r="G2" s="284"/>
      <c r="H2" s="284"/>
      <c r="I2" s="284"/>
      <c r="J2" s="138"/>
    </row>
    <row r="3" spans="1:16" x14ac:dyDescent="0.2">
      <c r="A3" s="139"/>
      <c r="B3" s="139"/>
      <c r="C3" s="285" t="s">
        <v>18</v>
      </c>
      <c r="D3" s="285"/>
      <c r="E3" s="285"/>
      <c r="F3" s="285"/>
      <c r="G3" s="285"/>
      <c r="H3" s="285"/>
      <c r="I3" s="285"/>
      <c r="J3" s="139"/>
    </row>
    <row r="4" spans="1:16" x14ac:dyDescent="0.2">
      <c r="A4" s="139"/>
      <c r="B4" s="139"/>
      <c r="C4" s="286" t="s">
        <v>53</v>
      </c>
      <c r="D4" s="286"/>
      <c r="E4" s="286"/>
      <c r="F4" s="286"/>
      <c r="G4" s="286"/>
      <c r="H4" s="286"/>
      <c r="I4" s="286"/>
      <c r="J4" s="139"/>
    </row>
    <row r="5" spans="1:16" x14ac:dyDescent="0.2">
      <c r="A5" s="131"/>
      <c r="B5" s="131"/>
      <c r="C5" s="133" t="s">
        <v>5</v>
      </c>
      <c r="D5" s="300" t="str">
        <f>'Kops a'!D6</f>
        <v>Daudzdzīvokļu dzīvojamā ēka</v>
      </c>
      <c r="E5" s="300"/>
      <c r="F5" s="300"/>
      <c r="G5" s="300"/>
      <c r="H5" s="300"/>
      <c r="I5" s="300"/>
      <c r="J5" s="300"/>
      <c r="K5" s="300"/>
      <c r="L5" s="300"/>
      <c r="M5" s="140"/>
      <c r="N5" s="140"/>
      <c r="O5" s="140"/>
      <c r="P5" s="140"/>
    </row>
    <row r="6" spans="1:16" x14ac:dyDescent="0.2">
      <c r="A6" s="131"/>
      <c r="B6" s="131"/>
      <c r="C6" s="133" t="s">
        <v>6</v>
      </c>
      <c r="D6" s="300" t="str">
        <f>'Kops a'!D7</f>
        <v>Daudzdzīvokļu dzīvojamās ēkas energoefektivitātes paaugstināšanas pasākumi</v>
      </c>
      <c r="E6" s="300"/>
      <c r="F6" s="300"/>
      <c r="G6" s="300"/>
      <c r="H6" s="300"/>
      <c r="I6" s="300"/>
      <c r="J6" s="300"/>
      <c r="K6" s="300"/>
      <c r="L6" s="300"/>
      <c r="M6" s="140"/>
      <c r="N6" s="140"/>
      <c r="O6" s="140"/>
      <c r="P6" s="140"/>
    </row>
    <row r="7" spans="1:16" x14ac:dyDescent="0.2">
      <c r="A7" s="131"/>
      <c r="B7" s="131"/>
      <c r="C7" s="133" t="s">
        <v>7</v>
      </c>
      <c r="D7" s="300" t="str">
        <f>'Kops a'!D8</f>
        <v>Krūmu iela 38, Liepāja</v>
      </c>
      <c r="E7" s="300"/>
      <c r="F7" s="300"/>
      <c r="G7" s="300"/>
      <c r="H7" s="300"/>
      <c r="I7" s="300"/>
      <c r="J7" s="300"/>
      <c r="K7" s="300"/>
      <c r="L7" s="300"/>
      <c r="M7" s="140"/>
      <c r="N7" s="140"/>
      <c r="O7" s="140"/>
      <c r="P7" s="140"/>
    </row>
    <row r="8" spans="1:16" x14ac:dyDescent="0.2">
      <c r="A8" s="131"/>
      <c r="B8" s="131"/>
      <c r="C8" s="141" t="s">
        <v>21</v>
      </c>
      <c r="D8" s="300" t="str">
        <f>'Kops a'!D9</f>
        <v>EA-29-17/WOOS</v>
      </c>
      <c r="E8" s="300"/>
      <c r="F8" s="300"/>
      <c r="G8" s="300"/>
      <c r="H8" s="300"/>
      <c r="I8" s="300"/>
      <c r="J8" s="300"/>
      <c r="K8" s="300"/>
      <c r="L8" s="300"/>
      <c r="M8" s="140"/>
      <c r="N8" s="140"/>
      <c r="O8" s="140"/>
      <c r="P8" s="140"/>
    </row>
    <row r="9" spans="1:16" x14ac:dyDescent="0.2">
      <c r="A9" s="287" t="s">
        <v>65</v>
      </c>
      <c r="B9" s="287"/>
      <c r="C9" s="287"/>
      <c r="D9" s="287"/>
      <c r="E9" s="287"/>
      <c r="F9" s="287"/>
      <c r="G9" s="142"/>
      <c r="H9" s="142"/>
      <c r="I9" s="142"/>
      <c r="J9" s="291" t="s">
        <v>40</v>
      </c>
      <c r="K9" s="291"/>
      <c r="L9" s="291"/>
      <c r="M9" s="291"/>
      <c r="N9" s="299">
        <f>P70</f>
        <v>0</v>
      </c>
      <c r="O9" s="299"/>
      <c r="P9" s="142"/>
    </row>
    <row r="10" spans="1:16" x14ac:dyDescent="0.2">
      <c r="A10" s="143"/>
      <c r="B10" s="181"/>
      <c r="C10" s="141"/>
      <c r="D10" s="131"/>
      <c r="E10" s="131"/>
      <c r="F10" s="131"/>
      <c r="G10" s="131"/>
      <c r="H10" s="131"/>
      <c r="I10" s="131"/>
      <c r="J10" s="131"/>
      <c r="K10" s="131"/>
      <c r="L10" s="138"/>
      <c r="M10" s="138"/>
      <c r="O10" s="182"/>
      <c r="P10" s="145" t="str">
        <f>A76</f>
        <v>Tāme sastādīta 20__. gada __. _________</v>
      </c>
    </row>
    <row r="11" spans="1:16" ht="12" thickBot="1" x14ac:dyDescent="0.25">
      <c r="A11" s="143"/>
      <c r="B11" s="181"/>
      <c r="C11" s="141"/>
      <c r="D11" s="131"/>
      <c r="E11" s="131"/>
      <c r="F11" s="131"/>
      <c r="G11" s="131"/>
      <c r="H11" s="131"/>
      <c r="I11" s="131"/>
      <c r="J11" s="131"/>
      <c r="K11" s="131"/>
      <c r="L11" s="146"/>
      <c r="M11" s="146"/>
      <c r="N11" s="147"/>
      <c r="O11" s="136"/>
      <c r="P11" s="131"/>
    </row>
    <row r="12" spans="1:16" x14ac:dyDescent="0.2">
      <c r="A12" s="292" t="s">
        <v>24</v>
      </c>
      <c r="B12" s="294" t="s">
        <v>41</v>
      </c>
      <c r="C12" s="289" t="s">
        <v>42</v>
      </c>
      <c r="D12" s="297" t="s">
        <v>43</v>
      </c>
      <c r="E12" s="301" t="s">
        <v>44</v>
      </c>
      <c r="F12" s="288" t="s">
        <v>45</v>
      </c>
      <c r="G12" s="289"/>
      <c r="H12" s="289"/>
      <c r="I12" s="289"/>
      <c r="J12" s="289"/>
      <c r="K12" s="290"/>
      <c r="L12" s="288" t="s">
        <v>46</v>
      </c>
      <c r="M12" s="289"/>
      <c r="N12" s="289"/>
      <c r="O12" s="289"/>
      <c r="P12" s="290"/>
    </row>
    <row r="13" spans="1:16" ht="87.75" customHeight="1" thickBot="1" x14ac:dyDescent="0.25">
      <c r="A13" s="293"/>
      <c r="B13" s="295"/>
      <c r="C13" s="296"/>
      <c r="D13" s="298"/>
      <c r="E13" s="302"/>
      <c r="F13" s="148" t="s">
        <v>47</v>
      </c>
      <c r="G13" s="149" t="s">
        <v>48</v>
      </c>
      <c r="H13" s="149" t="s">
        <v>49</v>
      </c>
      <c r="I13" s="149" t="s">
        <v>50</v>
      </c>
      <c r="J13" s="149" t="s">
        <v>51</v>
      </c>
      <c r="K13" s="150" t="s">
        <v>52</v>
      </c>
      <c r="L13" s="148" t="s">
        <v>47</v>
      </c>
      <c r="M13" s="149" t="s">
        <v>49</v>
      </c>
      <c r="N13" s="149" t="s">
        <v>50</v>
      </c>
      <c r="O13" s="149" t="s">
        <v>51</v>
      </c>
      <c r="P13" s="150" t="s">
        <v>52</v>
      </c>
    </row>
    <row r="14" spans="1:16" ht="22.5" x14ac:dyDescent="0.2">
      <c r="A14" s="151"/>
      <c r="B14" s="152"/>
      <c r="C14" s="153" t="s">
        <v>188</v>
      </c>
      <c r="D14" s="154"/>
      <c r="E14" s="155"/>
      <c r="F14" s="156"/>
      <c r="G14" s="157"/>
      <c r="H14" s="157">
        <f>ROUND(F14*G14,2)</f>
        <v>0</v>
      </c>
      <c r="I14" s="157"/>
      <c r="J14" s="157"/>
      <c r="K14" s="158">
        <f>SUM(H14:J14)</f>
        <v>0</v>
      </c>
      <c r="L14" s="178">
        <f>ROUND(E14*F14,2)</f>
        <v>0</v>
      </c>
      <c r="M14" s="179">
        <f>ROUND(H14*E14,2)</f>
        <v>0</v>
      </c>
      <c r="N14" s="179">
        <f>ROUND(I14*E14,2)</f>
        <v>0</v>
      </c>
      <c r="O14" s="179">
        <f>ROUND(J14*E14,2)</f>
        <v>0</v>
      </c>
      <c r="P14" s="180">
        <f>SUM(M14:O14)</f>
        <v>0</v>
      </c>
    </row>
    <row r="15" spans="1:16" ht="22.5" x14ac:dyDescent="0.2">
      <c r="A15" s="184">
        <f>IF(COUNTBLANK(B15)=1," ",COUNTA($B$15:B15))</f>
        <v>1</v>
      </c>
      <c r="B15" s="189" t="s">
        <v>66</v>
      </c>
      <c r="C15" s="160" t="s">
        <v>189</v>
      </c>
      <c r="D15" s="161" t="s">
        <v>149</v>
      </c>
      <c r="E15" s="155">
        <v>0.20000000000000004</v>
      </c>
      <c r="F15" s="156"/>
      <c r="G15" s="157"/>
      <c r="H15" s="162">
        <f t="shared" ref="H15:H69" si="0">ROUND(F15*G15,2)</f>
        <v>0</v>
      </c>
      <c r="I15" s="157"/>
      <c r="J15" s="157"/>
      <c r="K15" s="163">
        <f t="shared" ref="K15:K69" si="1">SUM(H15:J15)</f>
        <v>0</v>
      </c>
      <c r="L15" s="164">
        <f t="shared" ref="L15:L69" si="2">ROUND(E15*F15,2)</f>
        <v>0</v>
      </c>
      <c r="M15" s="162">
        <f t="shared" ref="M15:M69" si="3">ROUND(H15*E15,2)</f>
        <v>0</v>
      </c>
      <c r="N15" s="162">
        <f t="shared" ref="N15:N69" si="4">ROUND(I15*E15,2)</f>
        <v>0</v>
      </c>
      <c r="O15" s="162">
        <f t="shared" ref="O15:O69" si="5">ROUND(J15*E15,2)</f>
        <v>0</v>
      </c>
      <c r="P15" s="163">
        <f t="shared" ref="P15:P69" si="6">SUM(M15:O15)</f>
        <v>0</v>
      </c>
    </row>
    <row r="16" spans="1:16" x14ac:dyDescent="0.2">
      <c r="A16" s="184" t="str">
        <f>IF(COUNTBLANK(B16)=1," ",COUNTA($B$15:B16))</f>
        <v xml:space="preserve"> </v>
      </c>
      <c r="B16" s="189"/>
      <c r="C16" s="160" t="s">
        <v>190</v>
      </c>
      <c r="D16" s="161" t="s">
        <v>149</v>
      </c>
      <c r="E16" s="155">
        <v>0.03</v>
      </c>
      <c r="F16" s="156"/>
      <c r="G16" s="157"/>
      <c r="H16" s="162">
        <f t="shared" si="0"/>
        <v>0</v>
      </c>
      <c r="I16" s="157"/>
      <c r="J16" s="157"/>
      <c r="K16" s="163">
        <f t="shared" si="1"/>
        <v>0</v>
      </c>
      <c r="L16" s="164">
        <f t="shared" si="2"/>
        <v>0</v>
      </c>
      <c r="M16" s="162">
        <f t="shared" si="3"/>
        <v>0</v>
      </c>
      <c r="N16" s="162">
        <f t="shared" si="4"/>
        <v>0</v>
      </c>
      <c r="O16" s="162">
        <f t="shared" si="5"/>
        <v>0</v>
      </c>
      <c r="P16" s="163">
        <f t="shared" si="6"/>
        <v>0</v>
      </c>
    </row>
    <row r="17" spans="1:16" x14ac:dyDescent="0.2">
      <c r="A17" s="184" t="str">
        <f>IF(COUNTBLANK(B17)=1," ",COUNTA($B$15:B17))</f>
        <v xml:space="preserve"> </v>
      </c>
      <c r="B17" s="189"/>
      <c r="C17" s="160" t="s">
        <v>191</v>
      </c>
      <c r="D17" s="161" t="s">
        <v>149</v>
      </c>
      <c r="E17" s="155">
        <v>0.19</v>
      </c>
      <c r="F17" s="156"/>
      <c r="G17" s="157"/>
      <c r="H17" s="162">
        <f t="shared" si="0"/>
        <v>0</v>
      </c>
      <c r="I17" s="157"/>
      <c r="J17" s="157"/>
      <c r="K17" s="163">
        <f t="shared" si="1"/>
        <v>0</v>
      </c>
      <c r="L17" s="164">
        <f t="shared" si="2"/>
        <v>0</v>
      </c>
      <c r="M17" s="162">
        <f t="shared" si="3"/>
        <v>0</v>
      </c>
      <c r="N17" s="162">
        <f t="shared" si="4"/>
        <v>0</v>
      </c>
      <c r="O17" s="162">
        <f t="shared" si="5"/>
        <v>0</v>
      </c>
      <c r="P17" s="163">
        <f t="shared" si="6"/>
        <v>0</v>
      </c>
    </row>
    <row r="18" spans="1:16" x14ac:dyDescent="0.2">
      <c r="A18" s="184" t="str">
        <f>IF(COUNTBLANK(B18)=1," ",COUNTA($B$15:B18))</f>
        <v xml:space="preserve"> </v>
      </c>
      <c r="B18" s="189"/>
      <c r="C18" s="160" t="s">
        <v>105</v>
      </c>
      <c r="D18" s="161" t="s">
        <v>192</v>
      </c>
      <c r="E18" s="155">
        <v>1</v>
      </c>
      <c r="F18" s="156"/>
      <c r="G18" s="157"/>
      <c r="H18" s="162">
        <f t="shared" si="0"/>
        <v>0</v>
      </c>
      <c r="I18" s="157"/>
      <c r="J18" s="157"/>
      <c r="K18" s="163">
        <f t="shared" si="1"/>
        <v>0</v>
      </c>
      <c r="L18" s="164">
        <f t="shared" si="2"/>
        <v>0</v>
      </c>
      <c r="M18" s="162">
        <f t="shared" si="3"/>
        <v>0</v>
      </c>
      <c r="N18" s="162">
        <f t="shared" si="4"/>
        <v>0</v>
      </c>
      <c r="O18" s="162">
        <f t="shared" si="5"/>
        <v>0</v>
      </c>
      <c r="P18" s="163">
        <f t="shared" si="6"/>
        <v>0</v>
      </c>
    </row>
    <row r="19" spans="1:16" ht="22.5" x14ac:dyDescent="0.2">
      <c r="A19" s="184">
        <f>IF(COUNTBLANK(B19)=1," ",COUNTA($B$15:B19))</f>
        <v>2</v>
      </c>
      <c r="B19" s="189" t="s">
        <v>66</v>
      </c>
      <c r="C19" s="160" t="s">
        <v>193</v>
      </c>
      <c r="D19" s="161" t="s">
        <v>75</v>
      </c>
      <c r="E19" s="155">
        <v>923.2</v>
      </c>
      <c r="F19" s="156"/>
      <c r="G19" s="157"/>
      <c r="H19" s="162">
        <f t="shared" si="0"/>
        <v>0</v>
      </c>
      <c r="I19" s="157"/>
      <c r="J19" s="157"/>
      <c r="K19" s="163">
        <f t="shared" si="1"/>
        <v>0</v>
      </c>
      <c r="L19" s="164">
        <f t="shared" si="2"/>
        <v>0</v>
      </c>
      <c r="M19" s="162">
        <f t="shared" si="3"/>
        <v>0</v>
      </c>
      <c r="N19" s="162">
        <f t="shared" si="4"/>
        <v>0</v>
      </c>
      <c r="O19" s="162">
        <f t="shared" si="5"/>
        <v>0</v>
      </c>
      <c r="P19" s="163">
        <f t="shared" si="6"/>
        <v>0</v>
      </c>
    </row>
    <row r="20" spans="1:16" x14ac:dyDescent="0.2">
      <c r="A20" s="184">
        <f>IF(COUNTBLANK(B20)=1," ",COUNTA($B$15:B20))</f>
        <v>3</v>
      </c>
      <c r="B20" s="189" t="s">
        <v>66</v>
      </c>
      <c r="C20" s="160" t="s">
        <v>194</v>
      </c>
      <c r="D20" s="161" t="s">
        <v>75</v>
      </c>
      <c r="E20" s="155">
        <v>1119.18</v>
      </c>
      <c r="F20" s="156"/>
      <c r="G20" s="157"/>
      <c r="H20" s="162">
        <f t="shared" si="0"/>
        <v>0</v>
      </c>
      <c r="I20" s="157"/>
      <c r="J20" s="157"/>
      <c r="K20" s="163">
        <f t="shared" si="1"/>
        <v>0</v>
      </c>
      <c r="L20" s="164">
        <f t="shared" si="2"/>
        <v>0</v>
      </c>
      <c r="M20" s="162">
        <f t="shared" si="3"/>
        <v>0</v>
      </c>
      <c r="N20" s="162">
        <f t="shared" si="4"/>
        <v>0</v>
      </c>
      <c r="O20" s="162">
        <f t="shared" si="5"/>
        <v>0</v>
      </c>
      <c r="P20" s="163">
        <f t="shared" si="6"/>
        <v>0</v>
      </c>
    </row>
    <row r="21" spans="1:16" ht="22.5" x14ac:dyDescent="0.2">
      <c r="A21" s="184">
        <f>IF(COUNTBLANK(B21)=1," ",COUNTA($B$15:B21))</f>
        <v>4</v>
      </c>
      <c r="B21" s="189" t="s">
        <v>66</v>
      </c>
      <c r="C21" s="160" t="s">
        <v>741</v>
      </c>
      <c r="D21" s="161" t="s">
        <v>149</v>
      </c>
      <c r="E21" s="155">
        <v>340.62</v>
      </c>
      <c r="F21" s="156"/>
      <c r="G21" s="157"/>
      <c r="H21" s="162">
        <f t="shared" si="0"/>
        <v>0</v>
      </c>
      <c r="I21" s="157"/>
      <c r="J21" s="157"/>
      <c r="K21" s="163">
        <f t="shared" si="1"/>
        <v>0</v>
      </c>
      <c r="L21" s="164">
        <f t="shared" si="2"/>
        <v>0</v>
      </c>
      <c r="M21" s="162">
        <f t="shared" si="3"/>
        <v>0</v>
      </c>
      <c r="N21" s="162">
        <f t="shared" si="4"/>
        <v>0</v>
      </c>
      <c r="O21" s="162">
        <f t="shared" si="5"/>
        <v>0</v>
      </c>
      <c r="P21" s="163">
        <f t="shared" si="6"/>
        <v>0</v>
      </c>
    </row>
    <row r="22" spans="1:16" x14ac:dyDescent="0.2">
      <c r="A22" s="184">
        <f>IF(COUNTBLANK(B22)=1," ",COUNTA($B$15:B22))</f>
        <v>5</v>
      </c>
      <c r="B22" s="189" t="s">
        <v>66</v>
      </c>
      <c r="C22" s="160" t="s">
        <v>195</v>
      </c>
      <c r="D22" s="161" t="s">
        <v>71</v>
      </c>
      <c r="E22" s="155">
        <v>103</v>
      </c>
      <c r="F22" s="156"/>
      <c r="G22" s="157"/>
      <c r="H22" s="162">
        <f t="shared" si="0"/>
        <v>0</v>
      </c>
      <c r="I22" s="157"/>
      <c r="J22" s="157"/>
      <c r="K22" s="163">
        <f t="shared" si="1"/>
        <v>0</v>
      </c>
      <c r="L22" s="164">
        <f t="shared" si="2"/>
        <v>0</v>
      </c>
      <c r="M22" s="162">
        <f t="shared" si="3"/>
        <v>0</v>
      </c>
      <c r="N22" s="162">
        <f t="shared" si="4"/>
        <v>0</v>
      </c>
      <c r="O22" s="162">
        <f t="shared" si="5"/>
        <v>0</v>
      </c>
      <c r="P22" s="163">
        <f t="shared" si="6"/>
        <v>0</v>
      </c>
    </row>
    <row r="23" spans="1:16" ht="22.5" x14ac:dyDescent="0.2">
      <c r="A23" s="184" t="str">
        <f>IF(COUNTBLANK(B23)=1," ",COUNTA($B$15:B23))</f>
        <v xml:space="preserve"> </v>
      </c>
      <c r="B23" s="189"/>
      <c r="C23" s="160" t="s">
        <v>196</v>
      </c>
      <c r="D23" s="161" t="s">
        <v>149</v>
      </c>
      <c r="E23" s="155">
        <v>3.5</v>
      </c>
      <c r="F23" s="156"/>
      <c r="G23" s="157"/>
      <c r="H23" s="162">
        <f t="shared" si="0"/>
        <v>0</v>
      </c>
      <c r="I23" s="157"/>
      <c r="J23" s="157"/>
      <c r="K23" s="163">
        <f t="shared" si="1"/>
        <v>0</v>
      </c>
      <c r="L23" s="164">
        <f t="shared" si="2"/>
        <v>0</v>
      </c>
      <c r="M23" s="162">
        <f t="shared" si="3"/>
        <v>0</v>
      </c>
      <c r="N23" s="162">
        <f t="shared" si="4"/>
        <v>0</v>
      </c>
      <c r="O23" s="162">
        <f t="shared" si="5"/>
        <v>0</v>
      </c>
      <c r="P23" s="163">
        <f t="shared" si="6"/>
        <v>0</v>
      </c>
    </row>
    <row r="24" spans="1:16" ht="22.5" x14ac:dyDescent="0.2">
      <c r="A24" s="184" t="str">
        <f>IF(COUNTBLANK(B24)=1," ",COUNTA($B$15:B24))</f>
        <v xml:space="preserve"> </v>
      </c>
      <c r="B24" s="189"/>
      <c r="C24" s="160" t="s">
        <v>197</v>
      </c>
      <c r="D24" s="161" t="s">
        <v>149</v>
      </c>
      <c r="E24" s="155">
        <v>3</v>
      </c>
      <c r="F24" s="156"/>
      <c r="G24" s="157"/>
      <c r="H24" s="162">
        <f t="shared" si="0"/>
        <v>0</v>
      </c>
      <c r="I24" s="157"/>
      <c r="J24" s="157"/>
      <c r="K24" s="163">
        <f t="shared" si="1"/>
        <v>0</v>
      </c>
      <c r="L24" s="164">
        <f t="shared" si="2"/>
        <v>0</v>
      </c>
      <c r="M24" s="162">
        <f t="shared" si="3"/>
        <v>0</v>
      </c>
      <c r="N24" s="162">
        <f t="shared" si="4"/>
        <v>0</v>
      </c>
      <c r="O24" s="162">
        <f t="shared" si="5"/>
        <v>0</v>
      </c>
      <c r="P24" s="163">
        <f t="shared" si="6"/>
        <v>0</v>
      </c>
    </row>
    <row r="25" spans="1:16" x14ac:dyDescent="0.2">
      <c r="A25" s="184" t="str">
        <f>IF(COUNTBLANK(B25)=1," ",COUNTA($B$15:B25))</f>
        <v xml:space="preserve"> </v>
      </c>
      <c r="B25" s="189"/>
      <c r="C25" s="160" t="s">
        <v>198</v>
      </c>
      <c r="D25" s="161" t="s">
        <v>149</v>
      </c>
      <c r="E25" s="155">
        <v>7.4</v>
      </c>
      <c r="F25" s="156"/>
      <c r="G25" s="157"/>
      <c r="H25" s="162">
        <f t="shared" si="0"/>
        <v>0</v>
      </c>
      <c r="I25" s="157"/>
      <c r="J25" s="157"/>
      <c r="K25" s="163">
        <f t="shared" si="1"/>
        <v>0</v>
      </c>
      <c r="L25" s="164">
        <f t="shared" si="2"/>
        <v>0</v>
      </c>
      <c r="M25" s="162">
        <f t="shared" si="3"/>
        <v>0</v>
      </c>
      <c r="N25" s="162">
        <f t="shared" si="4"/>
        <v>0</v>
      </c>
      <c r="O25" s="162">
        <f t="shared" si="5"/>
        <v>0</v>
      </c>
      <c r="P25" s="163">
        <f t="shared" si="6"/>
        <v>0</v>
      </c>
    </row>
    <row r="26" spans="1:16" ht="22.5" x14ac:dyDescent="0.2">
      <c r="A26" s="184" t="str">
        <f>IF(COUNTBLANK(B26)=1," ",COUNTA($B$15:B26))</f>
        <v xml:space="preserve"> </v>
      </c>
      <c r="B26" s="189"/>
      <c r="C26" s="160" t="s">
        <v>199</v>
      </c>
      <c r="D26" s="161" t="s">
        <v>75</v>
      </c>
      <c r="E26" s="155">
        <v>37.08</v>
      </c>
      <c r="F26" s="156"/>
      <c r="G26" s="157"/>
      <c r="H26" s="162">
        <f t="shared" si="0"/>
        <v>0</v>
      </c>
      <c r="I26" s="157"/>
      <c r="J26" s="157"/>
      <c r="K26" s="163">
        <f t="shared" si="1"/>
        <v>0</v>
      </c>
      <c r="L26" s="164">
        <f t="shared" si="2"/>
        <v>0</v>
      </c>
      <c r="M26" s="162">
        <f t="shared" si="3"/>
        <v>0</v>
      </c>
      <c r="N26" s="162">
        <f t="shared" si="4"/>
        <v>0</v>
      </c>
      <c r="O26" s="162">
        <f t="shared" si="5"/>
        <v>0</v>
      </c>
      <c r="P26" s="163">
        <f t="shared" si="6"/>
        <v>0</v>
      </c>
    </row>
    <row r="27" spans="1:16" x14ac:dyDescent="0.2">
      <c r="A27" s="184">
        <f>IF(COUNTBLANK(B27)=1," ",COUNTA($B$15:B27))</f>
        <v>6</v>
      </c>
      <c r="B27" s="189" t="s">
        <v>66</v>
      </c>
      <c r="C27" s="160" t="s">
        <v>200</v>
      </c>
      <c r="D27" s="161" t="s">
        <v>192</v>
      </c>
      <c r="E27" s="155">
        <v>1</v>
      </c>
      <c r="F27" s="156"/>
      <c r="G27" s="157"/>
      <c r="H27" s="162">
        <f t="shared" si="0"/>
        <v>0</v>
      </c>
      <c r="I27" s="157"/>
      <c r="J27" s="157"/>
      <c r="K27" s="163">
        <f t="shared" si="1"/>
        <v>0</v>
      </c>
      <c r="L27" s="164">
        <f t="shared" si="2"/>
        <v>0</v>
      </c>
      <c r="M27" s="162">
        <f t="shared" si="3"/>
        <v>0</v>
      </c>
      <c r="N27" s="162">
        <f t="shared" si="4"/>
        <v>0</v>
      </c>
      <c r="O27" s="162">
        <f t="shared" si="5"/>
        <v>0</v>
      </c>
      <c r="P27" s="163">
        <f t="shared" si="6"/>
        <v>0</v>
      </c>
    </row>
    <row r="28" spans="1:16" ht="22.5" x14ac:dyDescent="0.2">
      <c r="A28" s="184" t="str">
        <f>IF(COUNTBLANK(B28)=1," ",COUNTA($B$15:B28))</f>
        <v xml:space="preserve"> </v>
      </c>
      <c r="B28" s="189"/>
      <c r="C28" s="160" t="s">
        <v>201</v>
      </c>
      <c r="D28" s="161" t="s">
        <v>149</v>
      </c>
      <c r="E28" s="155">
        <v>1.008</v>
      </c>
      <c r="F28" s="156"/>
      <c r="G28" s="157"/>
      <c r="H28" s="162">
        <f t="shared" si="0"/>
        <v>0</v>
      </c>
      <c r="I28" s="157"/>
      <c r="J28" s="157"/>
      <c r="K28" s="163">
        <f t="shared" si="1"/>
        <v>0</v>
      </c>
      <c r="L28" s="164">
        <f t="shared" si="2"/>
        <v>0</v>
      </c>
      <c r="M28" s="162">
        <f t="shared" si="3"/>
        <v>0</v>
      </c>
      <c r="N28" s="162">
        <f t="shared" si="4"/>
        <v>0</v>
      </c>
      <c r="O28" s="162">
        <f t="shared" si="5"/>
        <v>0</v>
      </c>
      <c r="P28" s="163">
        <f t="shared" si="6"/>
        <v>0</v>
      </c>
    </row>
    <row r="29" spans="1:16" ht="22.5" x14ac:dyDescent="0.2">
      <c r="A29" s="184" t="str">
        <f>IF(COUNTBLANK(B29)=1," ",COUNTA($B$15:B29))</f>
        <v xml:space="preserve"> </v>
      </c>
      <c r="B29" s="189"/>
      <c r="C29" s="160" t="s">
        <v>202</v>
      </c>
      <c r="D29" s="161" t="s">
        <v>75</v>
      </c>
      <c r="E29" s="155">
        <v>3</v>
      </c>
      <c r="F29" s="156"/>
      <c r="G29" s="157"/>
      <c r="H29" s="162">
        <f t="shared" si="0"/>
        <v>0</v>
      </c>
      <c r="I29" s="157"/>
      <c r="J29" s="157"/>
      <c r="K29" s="163">
        <f t="shared" si="1"/>
        <v>0</v>
      </c>
      <c r="L29" s="164">
        <f t="shared" si="2"/>
        <v>0</v>
      </c>
      <c r="M29" s="162">
        <f t="shared" si="3"/>
        <v>0</v>
      </c>
      <c r="N29" s="162">
        <f t="shared" si="4"/>
        <v>0</v>
      </c>
      <c r="O29" s="162">
        <f t="shared" si="5"/>
        <v>0</v>
      </c>
      <c r="P29" s="163">
        <f t="shared" si="6"/>
        <v>0</v>
      </c>
    </row>
    <row r="30" spans="1:16" ht="22.5" x14ac:dyDescent="0.2">
      <c r="A30" s="184" t="str">
        <f>IF(COUNTBLANK(B30)=1," ",COUNTA($B$15:B30))</f>
        <v xml:space="preserve"> </v>
      </c>
      <c r="B30" s="189"/>
      <c r="C30" s="160" t="s">
        <v>203</v>
      </c>
      <c r="D30" s="161" t="s">
        <v>149</v>
      </c>
      <c r="E30" s="155">
        <v>1</v>
      </c>
      <c r="F30" s="156"/>
      <c r="G30" s="157"/>
      <c r="H30" s="162">
        <f t="shared" si="0"/>
        <v>0</v>
      </c>
      <c r="I30" s="157"/>
      <c r="J30" s="157"/>
      <c r="K30" s="163">
        <f t="shared" si="1"/>
        <v>0</v>
      </c>
      <c r="L30" s="164">
        <f t="shared" si="2"/>
        <v>0</v>
      </c>
      <c r="M30" s="162">
        <f t="shared" si="3"/>
        <v>0</v>
      </c>
      <c r="N30" s="162">
        <f t="shared" si="4"/>
        <v>0</v>
      </c>
      <c r="O30" s="162">
        <f t="shared" si="5"/>
        <v>0</v>
      </c>
      <c r="P30" s="163">
        <f t="shared" si="6"/>
        <v>0</v>
      </c>
    </row>
    <row r="31" spans="1:16" ht="33.75" x14ac:dyDescent="0.2">
      <c r="A31" s="184" t="str">
        <f>IF(COUNTBLANK(B31)=1," ",COUNTA($B$15:B31))</f>
        <v xml:space="preserve"> </v>
      </c>
      <c r="B31" s="189"/>
      <c r="C31" s="160" t="s">
        <v>204</v>
      </c>
      <c r="D31" s="161" t="s">
        <v>75</v>
      </c>
      <c r="E31" s="155">
        <v>15</v>
      </c>
      <c r="F31" s="156"/>
      <c r="G31" s="157"/>
      <c r="H31" s="162">
        <f t="shared" si="0"/>
        <v>0</v>
      </c>
      <c r="I31" s="157"/>
      <c r="J31" s="157"/>
      <c r="K31" s="163">
        <f t="shared" si="1"/>
        <v>0</v>
      </c>
      <c r="L31" s="164">
        <f t="shared" si="2"/>
        <v>0</v>
      </c>
      <c r="M31" s="162">
        <f t="shared" si="3"/>
        <v>0</v>
      </c>
      <c r="N31" s="162">
        <f t="shared" si="4"/>
        <v>0</v>
      </c>
      <c r="O31" s="162">
        <f t="shared" si="5"/>
        <v>0</v>
      </c>
      <c r="P31" s="163">
        <f t="shared" si="6"/>
        <v>0</v>
      </c>
    </row>
    <row r="32" spans="1:16" x14ac:dyDescent="0.2">
      <c r="A32" s="184" t="str">
        <f>IF(COUNTBLANK(B32)=1," ",COUNTA($B$15:B32))</f>
        <v xml:space="preserve"> </v>
      </c>
      <c r="B32" s="189"/>
      <c r="C32" s="160" t="s">
        <v>205</v>
      </c>
      <c r="D32" s="161" t="s">
        <v>75</v>
      </c>
      <c r="E32" s="155">
        <v>31</v>
      </c>
      <c r="F32" s="156"/>
      <c r="G32" s="157"/>
      <c r="H32" s="162">
        <f t="shared" si="0"/>
        <v>0</v>
      </c>
      <c r="I32" s="157"/>
      <c r="J32" s="157"/>
      <c r="K32" s="163">
        <f t="shared" si="1"/>
        <v>0</v>
      </c>
      <c r="L32" s="164">
        <f t="shared" si="2"/>
        <v>0</v>
      </c>
      <c r="M32" s="162">
        <f t="shared" si="3"/>
        <v>0</v>
      </c>
      <c r="N32" s="162">
        <f t="shared" si="4"/>
        <v>0</v>
      </c>
      <c r="O32" s="162">
        <f t="shared" si="5"/>
        <v>0</v>
      </c>
      <c r="P32" s="163">
        <f t="shared" si="6"/>
        <v>0</v>
      </c>
    </row>
    <row r="33" spans="1:16" ht="33.75" x14ac:dyDescent="0.2">
      <c r="A33" s="184">
        <f>IF(COUNTBLANK(B33)=1," ",COUNTA($B$15:B33))</f>
        <v>7</v>
      </c>
      <c r="B33" s="189" t="s">
        <v>66</v>
      </c>
      <c r="C33" s="160" t="s">
        <v>797</v>
      </c>
      <c r="D33" s="161" t="s">
        <v>75</v>
      </c>
      <c r="E33" s="155">
        <v>50</v>
      </c>
      <c r="F33" s="156"/>
      <c r="G33" s="157"/>
      <c r="H33" s="162">
        <f t="shared" si="0"/>
        <v>0</v>
      </c>
      <c r="I33" s="157"/>
      <c r="J33" s="157"/>
      <c r="K33" s="163">
        <f t="shared" si="1"/>
        <v>0</v>
      </c>
      <c r="L33" s="164">
        <f t="shared" si="2"/>
        <v>0</v>
      </c>
      <c r="M33" s="162">
        <f t="shared" si="3"/>
        <v>0</v>
      </c>
      <c r="N33" s="162">
        <f t="shared" si="4"/>
        <v>0</v>
      </c>
      <c r="O33" s="162">
        <f t="shared" si="5"/>
        <v>0</v>
      </c>
      <c r="P33" s="163">
        <f t="shared" si="6"/>
        <v>0</v>
      </c>
    </row>
    <row r="34" spans="1:16" ht="33.75" x14ac:dyDescent="0.2">
      <c r="A34" s="184">
        <f>IF(COUNTBLANK(B34)=1," ",COUNTA($B$15:B34))</f>
        <v>8</v>
      </c>
      <c r="B34" s="189" t="s">
        <v>66</v>
      </c>
      <c r="C34" s="160" t="s">
        <v>798</v>
      </c>
      <c r="D34" s="161" t="s">
        <v>75</v>
      </c>
      <c r="E34" s="155">
        <v>83.5</v>
      </c>
      <c r="F34" s="156"/>
      <c r="G34" s="157"/>
      <c r="H34" s="162">
        <f t="shared" si="0"/>
        <v>0</v>
      </c>
      <c r="I34" s="157"/>
      <c r="J34" s="157"/>
      <c r="K34" s="163">
        <f t="shared" si="1"/>
        <v>0</v>
      </c>
      <c r="L34" s="164">
        <f t="shared" si="2"/>
        <v>0</v>
      </c>
      <c r="M34" s="162">
        <f t="shared" si="3"/>
        <v>0</v>
      </c>
      <c r="N34" s="162">
        <f t="shared" si="4"/>
        <v>0</v>
      </c>
      <c r="O34" s="162">
        <f t="shared" si="5"/>
        <v>0</v>
      </c>
      <c r="P34" s="163">
        <f t="shared" si="6"/>
        <v>0</v>
      </c>
    </row>
    <row r="35" spans="1:16" ht="33.75" x14ac:dyDescent="0.2">
      <c r="A35" s="184">
        <f>IF(COUNTBLANK(B35)=1," ",COUNTA($B$15:B35))</f>
        <v>9</v>
      </c>
      <c r="B35" s="189" t="s">
        <v>66</v>
      </c>
      <c r="C35" s="160" t="s">
        <v>206</v>
      </c>
      <c r="D35" s="161" t="s">
        <v>75</v>
      </c>
      <c r="E35" s="155">
        <v>35.325000000000003</v>
      </c>
      <c r="F35" s="156"/>
      <c r="G35" s="157"/>
      <c r="H35" s="162">
        <f t="shared" si="0"/>
        <v>0</v>
      </c>
      <c r="I35" s="157"/>
      <c r="J35" s="157"/>
      <c r="K35" s="163">
        <f t="shared" si="1"/>
        <v>0</v>
      </c>
      <c r="L35" s="164">
        <f t="shared" si="2"/>
        <v>0</v>
      </c>
      <c r="M35" s="162">
        <f t="shared" si="3"/>
        <v>0</v>
      </c>
      <c r="N35" s="162">
        <f t="shared" si="4"/>
        <v>0</v>
      </c>
      <c r="O35" s="162">
        <f t="shared" si="5"/>
        <v>0</v>
      </c>
      <c r="P35" s="163">
        <f t="shared" si="6"/>
        <v>0</v>
      </c>
    </row>
    <row r="36" spans="1:16" x14ac:dyDescent="0.2">
      <c r="A36" s="184" t="str">
        <f>IF(COUNTBLANK(B36)=1," ",COUNTA($B$15:B36))</f>
        <v xml:space="preserve"> </v>
      </c>
      <c r="B36" s="189"/>
      <c r="C36" s="160" t="s">
        <v>106</v>
      </c>
      <c r="D36" s="161" t="s">
        <v>88</v>
      </c>
      <c r="E36" s="155">
        <v>0.70650000000000002</v>
      </c>
      <c r="F36" s="156"/>
      <c r="G36" s="157"/>
      <c r="H36" s="162">
        <f t="shared" si="0"/>
        <v>0</v>
      </c>
      <c r="I36" s="157"/>
      <c r="J36" s="157"/>
      <c r="K36" s="163">
        <f t="shared" si="1"/>
        <v>0</v>
      </c>
      <c r="L36" s="164">
        <f t="shared" si="2"/>
        <v>0</v>
      </c>
      <c r="M36" s="162">
        <f t="shared" si="3"/>
        <v>0</v>
      </c>
      <c r="N36" s="162">
        <f t="shared" si="4"/>
        <v>0</v>
      </c>
      <c r="O36" s="162">
        <f t="shared" si="5"/>
        <v>0</v>
      </c>
      <c r="P36" s="163">
        <f t="shared" si="6"/>
        <v>0</v>
      </c>
    </row>
    <row r="37" spans="1:16" x14ac:dyDescent="0.2">
      <c r="A37" s="184" t="str">
        <f>IF(COUNTBLANK(B37)=1," ",COUNTA($B$15:B37))</f>
        <v xml:space="preserve"> </v>
      </c>
      <c r="B37" s="189"/>
      <c r="C37" s="160" t="s">
        <v>207</v>
      </c>
      <c r="D37" s="161" t="s">
        <v>88</v>
      </c>
      <c r="E37" s="155">
        <v>10.5975</v>
      </c>
      <c r="F37" s="156"/>
      <c r="G37" s="157"/>
      <c r="H37" s="162">
        <f t="shared" si="0"/>
        <v>0</v>
      </c>
      <c r="I37" s="157"/>
      <c r="J37" s="157"/>
      <c r="K37" s="163">
        <f t="shared" si="1"/>
        <v>0</v>
      </c>
      <c r="L37" s="164">
        <f t="shared" si="2"/>
        <v>0</v>
      </c>
      <c r="M37" s="162">
        <f t="shared" si="3"/>
        <v>0</v>
      </c>
      <c r="N37" s="162">
        <f t="shared" si="4"/>
        <v>0</v>
      </c>
      <c r="O37" s="162">
        <f t="shared" si="5"/>
        <v>0</v>
      </c>
      <c r="P37" s="163">
        <f t="shared" si="6"/>
        <v>0</v>
      </c>
    </row>
    <row r="38" spans="1:16" x14ac:dyDescent="0.2">
      <c r="A38" s="184" t="str">
        <f>IF(COUNTBLANK(B38)=1," ",COUNTA($B$15:B38))</f>
        <v xml:space="preserve"> </v>
      </c>
      <c r="B38" s="189"/>
      <c r="C38" s="160" t="s">
        <v>720</v>
      </c>
      <c r="D38" s="161" t="s">
        <v>68</v>
      </c>
      <c r="E38" s="155">
        <v>0.70650000000000002</v>
      </c>
      <c r="F38" s="156"/>
      <c r="G38" s="157"/>
      <c r="H38" s="162">
        <f t="shared" si="0"/>
        <v>0</v>
      </c>
      <c r="I38" s="157"/>
      <c r="J38" s="157"/>
      <c r="K38" s="163">
        <f t="shared" si="1"/>
        <v>0</v>
      </c>
      <c r="L38" s="164">
        <f t="shared" si="2"/>
        <v>0</v>
      </c>
      <c r="M38" s="162">
        <f t="shared" si="3"/>
        <v>0</v>
      </c>
      <c r="N38" s="162">
        <f t="shared" si="4"/>
        <v>0</v>
      </c>
      <c r="O38" s="162">
        <f t="shared" si="5"/>
        <v>0</v>
      </c>
      <c r="P38" s="163">
        <f t="shared" si="6"/>
        <v>0</v>
      </c>
    </row>
    <row r="39" spans="1:16" ht="22.5" x14ac:dyDescent="0.2">
      <c r="A39" s="184">
        <f>IF(COUNTBLANK(B39)=1," ",COUNTA($B$15:B39))</f>
        <v>10</v>
      </c>
      <c r="B39" s="189" t="s">
        <v>66</v>
      </c>
      <c r="C39" s="160" t="s">
        <v>208</v>
      </c>
      <c r="D39" s="161" t="s">
        <v>71</v>
      </c>
      <c r="E39" s="155">
        <v>25</v>
      </c>
      <c r="F39" s="156"/>
      <c r="G39" s="157"/>
      <c r="H39" s="162">
        <f t="shared" si="0"/>
        <v>0</v>
      </c>
      <c r="I39" s="157"/>
      <c r="J39" s="157"/>
      <c r="K39" s="163">
        <f t="shared" si="1"/>
        <v>0</v>
      </c>
      <c r="L39" s="164">
        <f t="shared" si="2"/>
        <v>0</v>
      </c>
      <c r="M39" s="162">
        <f t="shared" si="3"/>
        <v>0</v>
      </c>
      <c r="N39" s="162">
        <f t="shared" si="4"/>
        <v>0</v>
      </c>
      <c r="O39" s="162">
        <f t="shared" si="5"/>
        <v>0</v>
      </c>
      <c r="P39" s="163">
        <f t="shared" si="6"/>
        <v>0</v>
      </c>
    </row>
    <row r="40" spans="1:16" ht="22.5" x14ac:dyDescent="0.2">
      <c r="A40" s="184" t="str">
        <f>IF(COUNTBLANK(B40)=1," ",COUNTA($B$15:B40))</f>
        <v xml:space="preserve"> </v>
      </c>
      <c r="B40" s="189"/>
      <c r="C40" s="160" t="s">
        <v>209</v>
      </c>
      <c r="D40" s="161" t="s">
        <v>88</v>
      </c>
      <c r="E40" s="155">
        <v>72.384</v>
      </c>
      <c r="F40" s="156"/>
      <c r="G40" s="157"/>
      <c r="H40" s="162">
        <f t="shared" si="0"/>
        <v>0</v>
      </c>
      <c r="I40" s="157"/>
      <c r="J40" s="157"/>
      <c r="K40" s="163">
        <f t="shared" si="1"/>
        <v>0</v>
      </c>
      <c r="L40" s="164">
        <f t="shared" si="2"/>
        <v>0</v>
      </c>
      <c r="M40" s="162">
        <f t="shared" si="3"/>
        <v>0</v>
      </c>
      <c r="N40" s="162">
        <f t="shared" si="4"/>
        <v>0</v>
      </c>
      <c r="O40" s="162">
        <f t="shared" si="5"/>
        <v>0</v>
      </c>
      <c r="P40" s="163">
        <f t="shared" si="6"/>
        <v>0</v>
      </c>
    </row>
    <row r="41" spans="1:16" ht="22.5" x14ac:dyDescent="0.2">
      <c r="A41" s="184" t="str">
        <f>IF(COUNTBLANK(B41)=1," ",COUNTA($B$15:B41))</f>
        <v xml:space="preserve"> </v>
      </c>
      <c r="B41" s="189"/>
      <c r="C41" s="160" t="s">
        <v>210</v>
      </c>
      <c r="D41" s="161" t="s">
        <v>71</v>
      </c>
      <c r="E41" s="155">
        <v>200</v>
      </c>
      <c r="F41" s="156"/>
      <c r="G41" s="157"/>
      <c r="H41" s="162">
        <f t="shared" si="0"/>
        <v>0</v>
      </c>
      <c r="I41" s="157"/>
      <c r="J41" s="157"/>
      <c r="K41" s="163">
        <f t="shared" si="1"/>
        <v>0</v>
      </c>
      <c r="L41" s="164">
        <f t="shared" si="2"/>
        <v>0</v>
      </c>
      <c r="M41" s="162">
        <f t="shared" si="3"/>
        <v>0</v>
      </c>
      <c r="N41" s="162">
        <f t="shared" si="4"/>
        <v>0</v>
      </c>
      <c r="O41" s="162">
        <f t="shared" si="5"/>
        <v>0</v>
      </c>
      <c r="P41" s="163">
        <f t="shared" si="6"/>
        <v>0</v>
      </c>
    </row>
    <row r="42" spans="1:16" ht="22.5" x14ac:dyDescent="0.2">
      <c r="A42" s="184" t="str">
        <f>IF(COUNTBLANK(B42)=1," ",COUNTA($B$15:B42))</f>
        <v xml:space="preserve"> </v>
      </c>
      <c r="B42" s="189"/>
      <c r="C42" s="160" t="s">
        <v>211</v>
      </c>
      <c r="D42" s="161" t="s">
        <v>88</v>
      </c>
      <c r="E42" s="155">
        <v>109.2</v>
      </c>
      <c r="F42" s="156"/>
      <c r="G42" s="157"/>
      <c r="H42" s="162">
        <f t="shared" si="0"/>
        <v>0</v>
      </c>
      <c r="I42" s="157"/>
      <c r="J42" s="157"/>
      <c r="K42" s="163">
        <f t="shared" si="1"/>
        <v>0</v>
      </c>
      <c r="L42" s="164">
        <f t="shared" si="2"/>
        <v>0</v>
      </c>
      <c r="M42" s="162">
        <f t="shared" si="3"/>
        <v>0</v>
      </c>
      <c r="N42" s="162">
        <f t="shared" si="4"/>
        <v>0</v>
      </c>
      <c r="O42" s="162">
        <f t="shared" si="5"/>
        <v>0</v>
      </c>
      <c r="P42" s="163">
        <f t="shared" si="6"/>
        <v>0</v>
      </c>
    </row>
    <row r="43" spans="1:16" ht="22.5" x14ac:dyDescent="0.2">
      <c r="A43" s="184" t="str">
        <f>IF(COUNTBLANK(B43)=1," ",COUNTA($B$15:B43))</f>
        <v xml:space="preserve"> </v>
      </c>
      <c r="B43" s="189"/>
      <c r="C43" s="160" t="s">
        <v>212</v>
      </c>
      <c r="D43" s="161" t="s">
        <v>88</v>
      </c>
      <c r="E43" s="155">
        <v>56.160000000000004</v>
      </c>
      <c r="F43" s="156"/>
      <c r="G43" s="157"/>
      <c r="H43" s="162">
        <f t="shared" si="0"/>
        <v>0</v>
      </c>
      <c r="I43" s="157"/>
      <c r="J43" s="157"/>
      <c r="K43" s="163">
        <f t="shared" si="1"/>
        <v>0</v>
      </c>
      <c r="L43" s="164">
        <f t="shared" si="2"/>
        <v>0</v>
      </c>
      <c r="M43" s="162">
        <f t="shared" si="3"/>
        <v>0</v>
      </c>
      <c r="N43" s="162">
        <f t="shared" si="4"/>
        <v>0</v>
      </c>
      <c r="O43" s="162">
        <f t="shared" si="5"/>
        <v>0</v>
      </c>
      <c r="P43" s="163">
        <f t="shared" si="6"/>
        <v>0</v>
      </c>
    </row>
    <row r="44" spans="1:16" ht="22.5" x14ac:dyDescent="0.2">
      <c r="A44" s="184" t="str">
        <f>IF(COUNTBLANK(B44)=1," ",COUNTA($B$15:B44))</f>
        <v xml:space="preserve"> </v>
      </c>
      <c r="B44" s="189"/>
      <c r="C44" s="160" t="s">
        <v>213</v>
      </c>
      <c r="D44" s="161" t="s">
        <v>71</v>
      </c>
      <c r="E44" s="155">
        <v>50</v>
      </c>
      <c r="F44" s="156"/>
      <c r="G44" s="157"/>
      <c r="H44" s="162">
        <f t="shared" si="0"/>
        <v>0</v>
      </c>
      <c r="I44" s="157"/>
      <c r="J44" s="157"/>
      <c r="K44" s="163">
        <f t="shared" si="1"/>
        <v>0</v>
      </c>
      <c r="L44" s="164">
        <f t="shared" si="2"/>
        <v>0</v>
      </c>
      <c r="M44" s="162">
        <f t="shared" si="3"/>
        <v>0</v>
      </c>
      <c r="N44" s="162">
        <f t="shared" si="4"/>
        <v>0</v>
      </c>
      <c r="O44" s="162">
        <f t="shared" si="5"/>
        <v>0</v>
      </c>
      <c r="P44" s="163">
        <f t="shared" si="6"/>
        <v>0</v>
      </c>
    </row>
    <row r="45" spans="1:16" ht="22.5" x14ac:dyDescent="0.2">
      <c r="A45" s="184" t="str">
        <f>IF(COUNTBLANK(B45)=1," ",COUNTA($B$15:B45))</f>
        <v xml:space="preserve"> </v>
      </c>
      <c r="B45" s="189"/>
      <c r="C45" s="160" t="s">
        <v>214</v>
      </c>
      <c r="D45" s="161" t="s">
        <v>68</v>
      </c>
      <c r="E45" s="155">
        <v>39.25</v>
      </c>
      <c r="F45" s="156"/>
      <c r="G45" s="157"/>
      <c r="H45" s="162">
        <f t="shared" si="0"/>
        <v>0</v>
      </c>
      <c r="I45" s="157"/>
      <c r="J45" s="157"/>
      <c r="K45" s="163">
        <f t="shared" si="1"/>
        <v>0</v>
      </c>
      <c r="L45" s="164">
        <f t="shared" si="2"/>
        <v>0</v>
      </c>
      <c r="M45" s="162">
        <f t="shared" si="3"/>
        <v>0</v>
      </c>
      <c r="N45" s="162">
        <f t="shared" si="4"/>
        <v>0</v>
      </c>
      <c r="O45" s="162">
        <f t="shared" si="5"/>
        <v>0</v>
      </c>
      <c r="P45" s="163">
        <f t="shared" si="6"/>
        <v>0</v>
      </c>
    </row>
    <row r="46" spans="1:16" ht="22.5" x14ac:dyDescent="0.2">
      <c r="A46" s="184" t="str">
        <f>IF(COUNTBLANK(B46)=1," ",COUNTA($B$15:B46))</f>
        <v xml:space="preserve"> </v>
      </c>
      <c r="B46" s="189"/>
      <c r="C46" s="160" t="s">
        <v>215</v>
      </c>
      <c r="D46" s="161" t="s">
        <v>75</v>
      </c>
      <c r="E46" s="155">
        <v>18.75</v>
      </c>
      <c r="F46" s="156"/>
      <c r="G46" s="157"/>
      <c r="H46" s="162">
        <f t="shared" si="0"/>
        <v>0</v>
      </c>
      <c r="I46" s="157"/>
      <c r="J46" s="157"/>
      <c r="K46" s="163">
        <f t="shared" si="1"/>
        <v>0</v>
      </c>
      <c r="L46" s="164">
        <f t="shared" si="2"/>
        <v>0</v>
      </c>
      <c r="M46" s="162">
        <f t="shared" si="3"/>
        <v>0</v>
      </c>
      <c r="N46" s="162">
        <f t="shared" si="4"/>
        <v>0</v>
      </c>
      <c r="O46" s="162">
        <f t="shared" si="5"/>
        <v>0</v>
      </c>
      <c r="P46" s="163">
        <f t="shared" si="6"/>
        <v>0</v>
      </c>
    </row>
    <row r="47" spans="1:16" x14ac:dyDescent="0.2">
      <c r="A47" s="184" t="str">
        <f>IF(COUNTBLANK(B47)=1," ",COUNTA($B$15:B47))</f>
        <v xml:space="preserve"> </v>
      </c>
      <c r="B47" s="189"/>
      <c r="C47" s="160" t="s">
        <v>216</v>
      </c>
      <c r="D47" s="161" t="s">
        <v>75</v>
      </c>
      <c r="E47" s="155">
        <v>16.600000000000001</v>
      </c>
      <c r="F47" s="156"/>
      <c r="G47" s="157"/>
      <c r="H47" s="162">
        <f t="shared" si="0"/>
        <v>0</v>
      </c>
      <c r="I47" s="157"/>
      <c r="J47" s="157"/>
      <c r="K47" s="163">
        <f t="shared" si="1"/>
        <v>0</v>
      </c>
      <c r="L47" s="164">
        <f t="shared" si="2"/>
        <v>0</v>
      </c>
      <c r="M47" s="162">
        <f t="shared" si="3"/>
        <v>0</v>
      </c>
      <c r="N47" s="162">
        <f t="shared" si="4"/>
        <v>0</v>
      </c>
      <c r="O47" s="162">
        <f t="shared" si="5"/>
        <v>0</v>
      </c>
      <c r="P47" s="163">
        <f t="shared" si="6"/>
        <v>0</v>
      </c>
    </row>
    <row r="48" spans="1:16" ht="22.5" x14ac:dyDescent="0.2">
      <c r="A48" s="184">
        <f>IF(COUNTBLANK(B48)=1," ",COUNTA($B$15:B48))</f>
        <v>11</v>
      </c>
      <c r="B48" s="189" t="s">
        <v>66</v>
      </c>
      <c r="C48" s="160" t="s">
        <v>217</v>
      </c>
      <c r="D48" s="161" t="s">
        <v>192</v>
      </c>
      <c r="E48" s="155">
        <v>1</v>
      </c>
      <c r="F48" s="156"/>
      <c r="G48" s="157"/>
      <c r="H48" s="162">
        <f t="shared" si="0"/>
        <v>0</v>
      </c>
      <c r="I48" s="157"/>
      <c r="J48" s="157"/>
      <c r="K48" s="163">
        <f t="shared" si="1"/>
        <v>0</v>
      </c>
      <c r="L48" s="164">
        <f t="shared" si="2"/>
        <v>0</v>
      </c>
      <c r="M48" s="162">
        <f t="shared" si="3"/>
        <v>0</v>
      </c>
      <c r="N48" s="162">
        <f t="shared" si="4"/>
        <v>0</v>
      </c>
      <c r="O48" s="162">
        <f t="shared" si="5"/>
        <v>0</v>
      </c>
      <c r="P48" s="163">
        <f t="shared" si="6"/>
        <v>0</v>
      </c>
    </row>
    <row r="49" spans="1:16" ht="22.5" x14ac:dyDescent="0.2">
      <c r="A49" s="184" t="str">
        <f>IF(COUNTBLANK(B49)=1," ",COUNTA($B$15:B49))</f>
        <v xml:space="preserve"> </v>
      </c>
      <c r="B49" s="189"/>
      <c r="C49" s="160" t="s">
        <v>218</v>
      </c>
      <c r="D49" s="161"/>
      <c r="E49" s="155"/>
      <c r="F49" s="156"/>
      <c r="G49" s="157"/>
      <c r="H49" s="162">
        <f t="shared" si="0"/>
        <v>0</v>
      </c>
      <c r="I49" s="157"/>
      <c r="J49" s="157"/>
      <c r="K49" s="163">
        <f t="shared" si="1"/>
        <v>0</v>
      </c>
      <c r="L49" s="164">
        <f t="shared" si="2"/>
        <v>0</v>
      </c>
      <c r="M49" s="162">
        <f t="shared" si="3"/>
        <v>0</v>
      </c>
      <c r="N49" s="162">
        <f t="shared" si="4"/>
        <v>0</v>
      </c>
      <c r="O49" s="162">
        <f t="shared" si="5"/>
        <v>0</v>
      </c>
      <c r="P49" s="163">
        <f t="shared" si="6"/>
        <v>0</v>
      </c>
    </row>
    <row r="50" spans="1:16" ht="22.5" x14ac:dyDescent="0.2">
      <c r="A50" s="184" t="str">
        <f>IF(COUNTBLANK(B50)=1," ",COUNTA($B$15:B50))</f>
        <v xml:space="preserve"> </v>
      </c>
      <c r="B50" s="189"/>
      <c r="C50" s="160" t="s">
        <v>219</v>
      </c>
      <c r="D50" s="161" t="s">
        <v>71</v>
      </c>
      <c r="E50" s="155">
        <v>25</v>
      </c>
      <c r="F50" s="156"/>
      <c r="G50" s="157"/>
      <c r="H50" s="162">
        <f t="shared" si="0"/>
        <v>0</v>
      </c>
      <c r="I50" s="157"/>
      <c r="J50" s="157"/>
      <c r="K50" s="163">
        <f t="shared" si="1"/>
        <v>0</v>
      </c>
      <c r="L50" s="164">
        <f t="shared" si="2"/>
        <v>0</v>
      </c>
      <c r="M50" s="162">
        <f t="shared" si="3"/>
        <v>0</v>
      </c>
      <c r="N50" s="162">
        <f t="shared" si="4"/>
        <v>0</v>
      </c>
      <c r="O50" s="162">
        <f t="shared" si="5"/>
        <v>0</v>
      </c>
      <c r="P50" s="163">
        <f t="shared" si="6"/>
        <v>0</v>
      </c>
    </row>
    <row r="51" spans="1:16" ht="22.5" x14ac:dyDescent="0.2">
      <c r="A51" s="184" t="str">
        <f>IF(COUNTBLANK(B51)=1," ",COUNTA($B$15:B51))</f>
        <v xml:space="preserve"> </v>
      </c>
      <c r="B51" s="189"/>
      <c r="C51" s="160" t="s">
        <v>220</v>
      </c>
      <c r="D51" s="161" t="s">
        <v>71</v>
      </c>
      <c r="E51" s="155">
        <v>5</v>
      </c>
      <c r="F51" s="156"/>
      <c r="G51" s="157"/>
      <c r="H51" s="162">
        <f t="shared" si="0"/>
        <v>0</v>
      </c>
      <c r="I51" s="157"/>
      <c r="J51" s="157"/>
      <c r="K51" s="163">
        <f t="shared" si="1"/>
        <v>0</v>
      </c>
      <c r="L51" s="164">
        <f t="shared" si="2"/>
        <v>0</v>
      </c>
      <c r="M51" s="162">
        <f t="shared" si="3"/>
        <v>0</v>
      </c>
      <c r="N51" s="162">
        <f t="shared" si="4"/>
        <v>0</v>
      </c>
      <c r="O51" s="162">
        <f t="shared" si="5"/>
        <v>0</v>
      </c>
      <c r="P51" s="163">
        <f t="shared" si="6"/>
        <v>0</v>
      </c>
    </row>
    <row r="52" spans="1:16" ht="22.5" x14ac:dyDescent="0.2">
      <c r="A52" s="184" t="str">
        <f>IF(COUNTBLANK(B52)=1," ",COUNTA($B$15:B52))</f>
        <v xml:space="preserve"> </v>
      </c>
      <c r="B52" s="189"/>
      <c r="C52" s="160" t="s">
        <v>221</v>
      </c>
      <c r="D52" s="161" t="s">
        <v>149</v>
      </c>
      <c r="E52" s="155">
        <v>0.32</v>
      </c>
      <c r="F52" s="156"/>
      <c r="G52" s="157"/>
      <c r="H52" s="162">
        <f t="shared" si="0"/>
        <v>0</v>
      </c>
      <c r="I52" s="157"/>
      <c r="J52" s="157"/>
      <c r="K52" s="163">
        <f t="shared" si="1"/>
        <v>0</v>
      </c>
      <c r="L52" s="164">
        <f t="shared" si="2"/>
        <v>0</v>
      </c>
      <c r="M52" s="162">
        <f t="shared" si="3"/>
        <v>0</v>
      </c>
      <c r="N52" s="162">
        <f t="shared" si="4"/>
        <v>0</v>
      </c>
      <c r="O52" s="162">
        <f t="shared" si="5"/>
        <v>0</v>
      </c>
      <c r="P52" s="163">
        <f t="shared" si="6"/>
        <v>0</v>
      </c>
    </row>
    <row r="53" spans="1:16" ht="22.5" x14ac:dyDescent="0.2">
      <c r="A53" s="184" t="str">
        <f>IF(COUNTBLANK(B53)=1," ",COUNTA($B$15:B53))</f>
        <v xml:space="preserve"> </v>
      </c>
      <c r="B53" s="189"/>
      <c r="C53" s="160" t="s">
        <v>222</v>
      </c>
      <c r="D53" s="161" t="s">
        <v>71</v>
      </c>
      <c r="E53" s="155">
        <v>5</v>
      </c>
      <c r="F53" s="156"/>
      <c r="G53" s="157"/>
      <c r="H53" s="162">
        <f t="shared" si="0"/>
        <v>0</v>
      </c>
      <c r="I53" s="157"/>
      <c r="J53" s="157"/>
      <c r="K53" s="163">
        <f t="shared" si="1"/>
        <v>0</v>
      </c>
      <c r="L53" s="164">
        <f t="shared" si="2"/>
        <v>0</v>
      </c>
      <c r="M53" s="162">
        <f t="shared" si="3"/>
        <v>0</v>
      </c>
      <c r="N53" s="162">
        <f t="shared" si="4"/>
        <v>0</v>
      </c>
      <c r="O53" s="162">
        <f t="shared" si="5"/>
        <v>0</v>
      </c>
      <c r="P53" s="163">
        <f t="shared" si="6"/>
        <v>0</v>
      </c>
    </row>
    <row r="54" spans="1:16" ht="22.5" x14ac:dyDescent="0.2">
      <c r="A54" s="184" t="str">
        <f>IF(COUNTBLANK(B54)=1," ",COUNTA($B$15:B54))</f>
        <v xml:space="preserve"> </v>
      </c>
      <c r="B54" s="189"/>
      <c r="C54" s="160" t="s">
        <v>223</v>
      </c>
      <c r="D54" s="161" t="s">
        <v>71</v>
      </c>
      <c r="E54" s="155">
        <v>25</v>
      </c>
      <c r="F54" s="156"/>
      <c r="G54" s="157"/>
      <c r="H54" s="162">
        <f t="shared" si="0"/>
        <v>0</v>
      </c>
      <c r="I54" s="157"/>
      <c r="J54" s="157"/>
      <c r="K54" s="163">
        <f t="shared" si="1"/>
        <v>0</v>
      </c>
      <c r="L54" s="164">
        <f t="shared" si="2"/>
        <v>0</v>
      </c>
      <c r="M54" s="162">
        <f t="shared" si="3"/>
        <v>0</v>
      </c>
      <c r="N54" s="162">
        <f t="shared" si="4"/>
        <v>0</v>
      </c>
      <c r="O54" s="162">
        <f t="shared" si="5"/>
        <v>0</v>
      </c>
      <c r="P54" s="163">
        <f t="shared" si="6"/>
        <v>0</v>
      </c>
    </row>
    <row r="55" spans="1:16" ht="22.5" x14ac:dyDescent="0.2">
      <c r="A55" s="184" t="str">
        <f>IF(COUNTBLANK(B55)=1," ",COUNTA($B$15:B55))</f>
        <v xml:space="preserve"> </v>
      </c>
      <c r="B55" s="189"/>
      <c r="C55" s="160" t="s">
        <v>224</v>
      </c>
      <c r="D55" s="161" t="s">
        <v>88</v>
      </c>
      <c r="E55" s="155">
        <v>52.199999999999996</v>
      </c>
      <c r="F55" s="156"/>
      <c r="G55" s="157"/>
      <c r="H55" s="162">
        <f t="shared" si="0"/>
        <v>0</v>
      </c>
      <c r="I55" s="157"/>
      <c r="J55" s="157"/>
      <c r="K55" s="163">
        <f t="shared" si="1"/>
        <v>0</v>
      </c>
      <c r="L55" s="164">
        <f t="shared" si="2"/>
        <v>0</v>
      </c>
      <c r="M55" s="162">
        <f t="shared" si="3"/>
        <v>0</v>
      </c>
      <c r="N55" s="162">
        <f t="shared" si="4"/>
        <v>0</v>
      </c>
      <c r="O55" s="162">
        <f t="shared" si="5"/>
        <v>0</v>
      </c>
      <c r="P55" s="163">
        <f t="shared" si="6"/>
        <v>0</v>
      </c>
    </row>
    <row r="56" spans="1:16" ht="22.5" x14ac:dyDescent="0.2">
      <c r="A56" s="184" t="str">
        <f>IF(COUNTBLANK(B56)=1," ",COUNTA($B$15:B56))</f>
        <v xml:space="preserve"> </v>
      </c>
      <c r="B56" s="189"/>
      <c r="C56" s="160" t="s">
        <v>225</v>
      </c>
      <c r="D56" s="161" t="s">
        <v>71</v>
      </c>
      <c r="E56" s="155">
        <v>180</v>
      </c>
      <c r="F56" s="156"/>
      <c r="G56" s="157"/>
      <c r="H56" s="162">
        <f t="shared" si="0"/>
        <v>0</v>
      </c>
      <c r="I56" s="157"/>
      <c r="J56" s="157"/>
      <c r="K56" s="163">
        <f t="shared" si="1"/>
        <v>0</v>
      </c>
      <c r="L56" s="164">
        <f t="shared" si="2"/>
        <v>0</v>
      </c>
      <c r="M56" s="162">
        <f t="shared" si="3"/>
        <v>0</v>
      </c>
      <c r="N56" s="162">
        <f t="shared" si="4"/>
        <v>0</v>
      </c>
      <c r="O56" s="162">
        <f t="shared" si="5"/>
        <v>0</v>
      </c>
      <c r="P56" s="163">
        <f t="shared" si="6"/>
        <v>0</v>
      </c>
    </row>
    <row r="57" spans="1:16" x14ac:dyDescent="0.2">
      <c r="A57" s="184" t="str">
        <f>IF(COUNTBLANK(B57)=1," ",COUNTA($B$15:B57))</f>
        <v xml:space="preserve"> </v>
      </c>
      <c r="B57" s="189"/>
      <c r="C57" s="160" t="s">
        <v>226</v>
      </c>
      <c r="D57" s="161" t="s">
        <v>75</v>
      </c>
      <c r="E57" s="155">
        <v>1.8</v>
      </c>
      <c r="F57" s="156"/>
      <c r="G57" s="157"/>
      <c r="H57" s="162">
        <f t="shared" si="0"/>
        <v>0</v>
      </c>
      <c r="I57" s="157"/>
      <c r="J57" s="157"/>
      <c r="K57" s="163">
        <f t="shared" si="1"/>
        <v>0</v>
      </c>
      <c r="L57" s="164">
        <f t="shared" si="2"/>
        <v>0</v>
      </c>
      <c r="M57" s="162">
        <f t="shared" si="3"/>
        <v>0</v>
      </c>
      <c r="N57" s="162">
        <f t="shared" si="4"/>
        <v>0</v>
      </c>
      <c r="O57" s="162">
        <f t="shared" si="5"/>
        <v>0</v>
      </c>
      <c r="P57" s="163">
        <f t="shared" si="6"/>
        <v>0</v>
      </c>
    </row>
    <row r="58" spans="1:16" ht="22.5" x14ac:dyDescent="0.2">
      <c r="A58" s="184" t="str">
        <f>IF(COUNTBLANK(B58)=1," ",COUNTA($B$15:B58))</f>
        <v xml:space="preserve"> </v>
      </c>
      <c r="B58" s="189"/>
      <c r="C58" s="160" t="s">
        <v>227</v>
      </c>
      <c r="D58" s="161" t="s">
        <v>68</v>
      </c>
      <c r="E58" s="155">
        <v>39.25</v>
      </c>
      <c r="F58" s="156"/>
      <c r="G58" s="157"/>
      <c r="H58" s="162">
        <f t="shared" si="0"/>
        <v>0</v>
      </c>
      <c r="I58" s="157"/>
      <c r="J58" s="157"/>
      <c r="K58" s="163">
        <f t="shared" si="1"/>
        <v>0</v>
      </c>
      <c r="L58" s="164">
        <f t="shared" si="2"/>
        <v>0</v>
      </c>
      <c r="M58" s="162">
        <f t="shared" si="3"/>
        <v>0</v>
      </c>
      <c r="N58" s="162">
        <f t="shared" si="4"/>
        <v>0</v>
      </c>
      <c r="O58" s="162">
        <f t="shared" si="5"/>
        <v>0</v>
      </c>
      <c r="P58" s="163">
        <f t="shared" si="6"/>
        <v>0</v>
      </c>
    </row>
    <row r="59" spans="1:16" ht="33.75" x14ac:dyDescent="0.2">
      <c r="A59" s="184" t="str">
        <f>IF(COUNTBLANK(B59)=1," ",COUNTA($B$15:B59))</f>
        <v xml:space="preserve"> </v>
      </c>
      <c r="B59" s="189"/>
      <c r="C59" s="160" t="s">
        <v>228</v>
      </c>
      <c r="D59" s="161" t="s">
        <v>75</v>
      </c>
      <c r="E59" s="155">
        <v>5</v>
      </c>
      <c r="F59" s="156"/>
      <c r="G59" s="157"/>
      <c r="H59" s="162">
        <f t="shared" si="0"/>
        <v>0</v>
      </c>
      <c r="I59" s="157"/>
      <c r="J59" s="157"/>
      <c r="K59" s="163">
        <f t="shared" si="1"/>
        <v>0</v>
      </c>
      <c r="L59" s="164">
        <f t="shared" si="2"/>
        <v>0</v>
      </c>
      <c r="M59" s="162">
        <f t="shared" si="3"/>
        <v>0</v>
      </c>
      <c r="N59" s="162">
        <f t="shared" si="4"/>
        <v>0</v>
      </c>
      <c r="O59" s="162">
        <f t="shared" si="5"/>
        <v>0</v>
      </c>
      <c r="P59" s="163">
        <f t="shared" si="6"/>
        <v>0</v>
      </c>
    </row>
    <row r="60" spans="1:16" ht="33.75" x14ac:dyDescent="0.2">
      <c r="A60" s="184">
        <f>IF(COUNTBLANK(B60)=1," ",COUNTA($B$15:B60))</f>
        <v>12</v>
      </c>
      <c r="B60" s="189" t="s">
        <v>66</v>
      </c>
      <c r="C60" s="160" t="s">
        <v>229</v>
      </c>
      <c r="D60" s="161" t="s">
        <v>71</v>
      </c>
      <c r="E60" s="155">
        <v>64</v>
      </c>
      <c r="F60" s="156"/>
      <c r="G60" s="157"/>
      <c r="H60" s="162">
        <f t="shared" si="0"/>
        <v>0</v>
      </c>
      <c r="I60" s="157"/>
      <c r="J60" s="157"/>
      <c r="K60" s="163">
        <f t="shared" si="1"/>
        <v>0</v>
      </c>
      <c r="L60" s="164">
        <f t="shared" si="2"/>
        <v>0</v>
      </c>
      <c r="M60" s="162">
        <f t="shared" si="3"/>
        <v>0</v>
      </c>
      <c r="N60" s="162">
        <f t="shared" si="4"/>
        <v>0</v>
      </c>
      <c r="O60" s="162">
        <f t="shared" si="5"/>
        <v>0</v>
      </c>
      <c r="P60" s="163">
        <f t="shared" si="6"/>
        <v>0</v>
      </c>
    </row>
    <row r="61" spans="1:16" ht="22.5" x14ac:dyDescent="0.2">
      <c r="A61" s="184">
        <f>IF(COUNTBLANK(B61)=1," ",COUNTA($B$15:B61))</f>
        <v>13</v>
      </c>
      <c r="B61" s="189" t="s">
        <v>66</v>
      </c>
      <c r="C61" s="160" t="s">
        <v>230</v>
      </c>
      <c r="D61" s="161" t="s">
        <v>71</v>
      </c>
      <c r="E61" s="155">
        <v>64</v>
      </c>
      <c r="F61" s="156"/>
      <c r="G61" s="157"/>
      <c r="H61" s="162">
        <f t="shared" si="0"/>
        <v>0</v>
      </c>
      <c r="I61" s="157"/>
      <c r="J61" s="157"/>
      <c r="K61" s="163">
        <f t="shared" si="1"/>
        <v>0</v>
      </c>
      <c r="L61" s="164">
        <f t="shared" si="2"/>
        <v>0</v>
      </c>
      <c r="M61" s="162">
        <f t="shared" si="3"/>
        <v>0</v>
      </c>
      <c r="N61" s="162">
        <f t="shared" si="4"/>
        <v>0</v>
      </c>
      <c r="O61" s="162">
        <f t="shared" si="5"/>
        <v>0</v>
      </c>
      <c r="P61" s="163">
        <f t="shared" si="6"/>
        <v>0</v>
      </c>
    </row>
    <row r="62" spans="1:16" ht="22.5" x14ac:dyDescent="0.2">
      <c r="A62" s="184">
        <f>IF(COUNTBLANK(B62)=1," ",COUNTA($B$15:B62))</f>
        <v>14</v>
      </c>
      <c r="B62" s="189" t="s">
        <v>66</v>
      </c>
      <c r="C62" s="160" t="s">
        <v>231</v>
      </c>
      <c r="D62" s="161" t="s">
        <v>68</v>
      </c>
      <c r="E62" s="155">
        <v>226.2</v>
      </c>
      <c r="F62" s="156"/>
      <c r="G62" s="157"/>
      <c r="H62" s="162">
        <f t="shared" si="0"/>
        <v>0</v>
      </c>
      <c r="I62" s="157"/>
      <c r="J62" s="157"/>
      <c r="K62" s="163">
        <f t="shared" si="1"/>
        <v>0</v>
      </c>
      <c r="L62" s="164">
        <f t="shared" si="2"/>
        <v>0</v>
      </c>
      <c r="M62" s="162">
        <f t="shared" si="3"/>
        <v>0</v>
      </c>
      <c r="N62" s="162">
        <f t="shared" si="4"/>
        <v>0</v>
      </c>
      <c r="O62" s="162">
        <f t="shared" si="5"/>
        <v>0</v>
      </c>
      <c r="P62" s="163">
        <f t="shared" si="6"/>
        <v>0</v>
      </c>
    </row>
    <row r="63" spans="1:16" ht="22.5" x14ac:dyDescent="0.2">
      <c r="A63" s="184" t="str">
        <f>IF(COUNTBLANK(B63)=1," ",COUNTA($B$15:B63))</f>
        <v xml:space="preserve"> </v>
      </c>
      <c r="B63" s="189"/>
      <c r="C63" s="160" t="s">
        <v>232</v>
      </c>
      <c r="D63" s="161" t="s">
        <v>75</v>
      </c>
      <c r="E63" s="155">
        <v>33.93</v>
      </c>
      <c r="F63" s="156"/>
      <c r="G63" s="157"/>
      <c r="H63" s="162">
        <f t="shared" si="0"/>
        <v>0</v>
      </c>
      <c r="I63" s="157"/>
      <c r="J63" s="157"/>
      <c r="K63" s="163">
        <f t="shared" si="1"/>
        <v>0</v>
      </c>
      <c r="L63" s="164">
        <f t="shared" si="2"/>
        <v>0</v>
      </c>
      <c r="M63" s="162">
        <f t="shared" si="3"/>
        <v>0</v>
      </c>
      <c r="N63" s="162">
        <f t="shared" si="4"/>
        <v>0</v>
      </c>
      <c r="O63" s="162">
        <f t="shared" si="5"/>
        <v>0</v>
      </c>
      <c r="P63" s="163">
        <f t="shared" si="6"/>
        <v>0</v>
      </c>
    </row>
    <row r="64" spans="1:16" ht="22.5" x14ac:dyDescent="0.2">
      <c r="A64" s="184" t="str">
        <f>IF(COUNTBLANK(B64)=1," ",COUNTA($B$15:B64))</f>
        <v xml:space="preserve"> </v>
      </c>
      <c r="B64" s="189"/>
      <c r="C64" s="160" t="s">
        <v>233</v>
      </c>
      <c r="D64" s="161" t="s">
        <v>88</v>
      </c>
      <c r="E64" s="155">
        <v>160.99200000000002</v>
      </c>
      <c r="F64" s="156"/>
      <c r="G64" s="157"/>
      <c r="H64" s="162">
        <f t="shared" si="0"/>
        <v>0</v>
      </c>
      <c r="I64" s="157"/>
      <c r="J64" s="157"/>
      <c r="K64" s="163">
        <f t="shared" si="1"/>
        <v>0</v>
      </c>
      <c r="L64" s="164">
        <f t="shared" si="2"/>
        <v>0</v>
      </c>
      <c r="M64" s="162">
        <f t="shared" si="3"/>
        <v>0</v>
      </c>
      <c r="N64" s="162">
        <f t="shared" si="4"/>
        <v>0</v>
      </c>
      <c r="O64" s="162">
        <f t="shared" si="5"/>
        <v>0</v>
      </c>
      <c r="P64" s="163">
        <f t="shared" si="6"/>
        <v>0</v>
      </c>
    </row>
    <row r="65" spans="1:16" ht="22.5" x14ac:dyDescent="0.2">
      <c r="A65" s="184" t="str">
        <f>IF(COUNTBLANK(B65)=1," ",COUNTA($B$15:B65))</f>
        <v xml:space="preserve"> </v>
      </c>
      <c r="B65" s="189"/>
      <c r="C65" s="160" t="s">
        <v>234</v>
      </c>
      <c r="D65" s="161" t="s">
        <v>68</v>
      </c>
      <c r="E65" s="155">
        <v>226.2</v>
      </c>
      <c r="F65" s="156"/>
      <c r="G65" s="157"/>
      <c r="H65" s="162">
        <f t="shared" si="0"/>
        <v>0</v>
      </c>
      <c r="I65" s="157"/>
      <c r="J65" s="157"/>
      <c r="K65" s="163">
        <f t="shared" si="1"/>
        <v>0</v>
      </c>
      <c r="L65" s="164">
        <f t="shared" si="2"/>
        <v>0</v>
      </c>
      <c r="M65" s="162">
        <f t="shared" si="3"/>
        <v>0</v>
      </c>
      <c r="N65" s="162">
        <f t="shared" si="4"/>
        <v>0</v>
      </c>
      <c r="O65" s="162">
        <f t="shared" si="5"/>
        <v>0</v>
      </c>
      <c r="P65" s="163">
        <f t="shared" si="6"/>
        <v>0</v>
      </c>
    </row>
    <row r="66" spans="1:16" ht="33.75" x14ac:dyDescent="0.2">
      <c r="A66" s="184" t="str">
        <f>IF(COUNTBLANK(B66)=1," ",COUNTA($B$15:B66))</f>
        <v xml:space="preserve"> </v>
      </c>
      <c r="B66" s="189"/>
      <c r="C66" s="160" t="s">
        <v>235</v>
      </c>
      <c r="D66" s="161" t="s">
        <v>75</v>
      </c>
      <c r="E66" s="155">
        <v>76.44</v>
      </c>
      <c r="F66" s="156"/>
      <c r="G66" s="157"/>
      <c r="H66" s="162">
        <f t="shared" si="0"/>
        <v>0</v>
      </c>
      <c r="I66" s="157"/>
      <c r="J66" s="157"/>
      <c r="K66" s="163">
        <f t="shared" si="1"/>
        <v>0</v>
      </c>
      <c r="L66" s="164">
        <f t="shared" si="2"/>
        <v>0</v>
      </c>
      <c r="M66" s="162">
        <f t="shared" si="3"/>
        <v>0</v>
      </c>
      <c r="N66" s="162">
        <f t="shared" si="4"/>
        <v>0</v>
      </c>
      <c r="O66" s="162">
        <f t="shared" si="5"/>
        <v>0</v>
      </c>
      <c r="P66" s="163">
        <f t="shared" si="6"/>
        <v>0</v>
      </c>
    </row>
    <row r="67" spans="1:16" x14ac:dyDescent="0.2">
      <c r="A67" s="184" t="str">
        <f>IF(COUNTBLANK(B67)=1," ",COUNTA($B$15:B67))</f>
        <v xml:space="preserve"> </v>
      </c>
      <c r="B67" s="189"/>
      <c r="C67" s="160" t="s">
        <v>236</v>
      </c>
      <c r="D67" s="161" t="s">
        <v>68</v>
      </c>
      <c r="E67" s="155">
        <v>226.2</v>
      </c>
      <c r="F67" s="156"/>
      <c r="G67" s="157"/>
      <c r="H67" s="162">
        <f t="shared" si="0"/>
        <v>0</v>
      </c>
      <c r="I67" s="157"/>
      <c r="J67" s="157"/>
      <c r="K67" s="163">
        <f t="shared" si="1"/>
        <v>0</v>
      </c>
      <c r="L67" s="164">
        <f t="shared" si="2"/>
        <v>0</v>
      </c>
      <c r="M67" s="162">
        <f t="shared" si="3"/>
        <v>0</v>
      </c>
      <c r="N67" s="162">
        <f t="shared" si="4"/>
        <v>0</v>
      </c>
      <c r="O67" s="162">
        <f t="shared" si="5"/>
        <v>0</v>
      </c>
      <c r="P67" s="163">
        <f t="shared" si="6"/>
        <v>0</v>
      </c>
    </row>
    <row r="68" spans="1:16" ht="22.5" x14ac:dyDescent="0.2">
      <c r="A68" s="184" t="str">
        <f>IF(COUNTBLANK(B68)=1," ",COUNTA($B$15:B68))</f>
        <v xml:space="preserve"> </v>
      </c>
      <c r="B68" s="189"/>
      <c r="C68" s="160" t="s">
        <v>237</v>
      </c>
      <c r="D68" s="161" t="s">
        <v>68</v>
      </c>
      <c r="E68" s="155">
        <v>226.2</v>
      </c>
      <c r="F68" s="156"/>
      <c r="G68" s="157"/>
      <c r="H68" s="162">
        <f t="shared" si="0"/>
        <v>0</v>
      </c>
      <c r="I68" s="157"/>
      <c r="J68" s="157"/>
      <c r="K68" s="163">
        <f t="shared" si="1"/>
        <v>0</v>
      </c>
      <c r="L68" s="164">
        <f t="shared" si="2"/>
        <v>0</v>
      </c>
      <c r="M68" s="162">
        <f t="shared" si="3"/>
        <v>0</v>
      </c>
      <c r="N68" s="162">
        <f t="shared" si="4"/>
        <v>0</v>
      </c>
      <c r="O68" s="162">
        <f t="shared" si="5"/>
        <v>0</v>
      </c>
      <c r="P68" s="163">
        <f t="shared" si="6"/>
        <v>0</v>
      </c>
    </row>
    <row r="69" spans="1:16" ht="23.25" thickBot="1" x14ac:dyDescent="0.25">
      <c r="A69" s="184" t="str">
        <f>IF(COUNTBLANK(B69)=1," ",COUNTA($B$15:B69))</f>
        <v xml:space="preserve"> </v>
      </c>
      <c r="B69" s="189"/>
      <c r="C69" s="160" t="s">
        <v>238</v>
      </c>
      <c r="D69" s="161" t="s">
        <v>68</v>
      </c>
      <c r="E69" s="155">
        <v>226.2</v>
      </c>
      <c r="F69" s="156"/>
      <c r="G69" s="157"/>
      <c r="H69" s="162">
        <f t="shared" si="0"/>
        <v>0</v>
      </c>
      <c r="I69" s="157"/>
      <c r="J69" s="157"/>
      <c r="K69" s="163">
        <f t="shared" si="1"/>
        <v>0</v>
      </c>
      <c r="L69" s="164">
        <f t="shared" si="2"/>
        <v>0</v>
      </c>
      <c r="M69" s="162">
        <f t="shared" si="3"/>
        <v>0</v>
      </c>
      <c r="N69" s="162">
        <f t="shared" si="4"/>
        <v>0</v>
      </c>
      <c r="O69" s="162">
        <f t="shared" si="5"/>
        <v>0</v>
      </c>
      <c r="P69" s="163">
        <f t="shared" si="6"/>
        <v>0</v>
      </c>
    </row>
    <row r="70" spans="1:16" ht="12" thickBot="1" x14ac:dyDescent="0.25">
      <c r="A70" s="305" t="s">
        <v>120</v>
      </c>
      <c r="B70" s="306"/>
      <c r="C70" s="306"/>
      <c r="D70" s="306"/>
      <c r="E70" s="306"/>
      <c r="F70" s="306"/>
      <c r="G70" s="306"/>
      <c r="H70" s="306"/>
      <c r="I70" s="306"/>
      <c r="J70" s="306"/>
      <c r="K70" s="307"/>
      <c r="L70" s="167">
        <f>SUM(L14:L69)</f>
        <v>0</v>
      </c>
      <c r="M70" s="168">
        <f>SUM(M14:M69)</f>
        <v>0</v>
      </c>
      <c r="N70" s="168">
        <f>SUM(N14:N69)</f>
        <v>0</v>
      </c>
      <c r="O70" s="168">
        <f>SUM(O14:O69)</f>
        <v>0</v>
      </c>
      <c r="P70" s="169">
        <f>SUM(P14:P69)</f>
        <v>0</v>
      </c>
    </row>
    <row r="71" spans="1:16" x14ac:dyDescent="0.2">
      <c r="A71" s="140"/>
      <c r="B71" s="140"/>
      <c r="C71" s="140"/>
      <c r="D71" s="140"/>
      <c r="E71" s="140"/>
      <c r="F71" s="140"/>
      <c r="G71" s="140"/>
      <c r="H71" s="140"/>
      <c r="I71" s="140"/>
      <c r="J71" s="140"/>
      <c r="K71" s="140"/>
      <c r="L71" s="140"/>
      <c r="M71" s="140"/>
      <c r="N71" s="140"/>
      <c r="O71" s="140"/>
      <c r="P71" s="140"/>
    </row>
    <row r="72" spans="1:16" x14ac:dyDescent="0.2">
      <c r="A72" s="140"/>
      <c r="B72" s="140"/>
      <c r="C72" s="140"/>
      <c r="D72" s="140"/>
      <c r="E72" s="140"/>
      <c r="F72" s="140"/>
      <c r="G72" s="140"/>
      <c r="H72" s="140"/>
      <c r="I72" s="140"/>
      <c r="J72" s="140"/>
      <c r="K72" s="140"/>
      <c r="L72" s="140"/>
      <c r="M72" s="140"/>
      <c r="N72" s="140"/>
      <c r="O72" s="140"/>
      <c r="P72" s="140"/>
    </row>
    <row r="73" spans="1:16" x14ac:dyDescent="0.2">
      <c r="A73" s="135" t="s">
        <v>14</v>
      </c>
      <c r="B73" s="140"/>
      <c r="C73" s="303">
        <f>'Kops a'!C38:H38</f>
        <v>0</v>
      </c>
      <c r="D73" s="303"/>
      <c r="E73" s="303"/>
      <c r="F73" s="303"/>
      <c r="G73" s="303"/>
      <c r="H73" s="303"/>
      <c r="I73" s="140"/>
      <c r="J73" s="140"/>
      <c r="K73" s="140"/>
      <c r="L73" s="140"/>
      <c r="M73" s="140"/>
      <c r="N73" s="140"/>
      <c r="O73" s="140"/>
      <c r="P73" s="140"/>
    </row>
    <row r="74" spans="1:16" x14ac:dyDescent="0.2">
      <c r="A74" s="140"/>
      <c r="B74" s="140"/>
      <c r="C74" s="304" t="s">
        <v>15</v>
      </c>
      <c r="D74" s="304"/>
      <c r="E74" s="304"/>
      <c r="F74" s="304"/>
      <c r="G74" s="304"/>
      <c r="H74" s="304"/>
      <c r="I74" s="140"/>
      <c r="J74" s="140"/>
      <c r="K74" s="140"/>
      <c r="L74" s="140"/>
      <c r="M74" s="140"/>
      <c r="N74" s="140"/>
      <c r="O74" s="140"/>
      <c r="P74" s="140"/>
    </row>
    <row r="75" spans="1:16" x14ac:dyDescent="0.2">
      <c r="A75" s="140"/>
      <c r="B75" s="140"/>
      <c r="C75" s="140"/>
      <c r="D75" s="140"/>
      <c r="E75" s="140"/>
      <c r="F75" s="140"/>
      <c r="G75" s="140"/>
      <c r="H75" s="140"/>
      <c r="I75" s="140"/>
      <c r="J75" s="140"/>
      <c r="K75" s="140"/>
      <c r="L75" s="140"/>
      <c r="M75" s="140"/>
      <c r="N75" s="140"/>
      <c r="O75" s="140"/>
      <c r="P75" s="140"/>
    </row>
    <row r="76" spans="1:16" x14ac:dyDescent="0.2">
      <c r="A76" s="171" t="str">
        <f>'Kops a'!A41</f>
        <v>Tāme sastādīta 20__. gada __. _________</v>
      </c>
      <c r="B76" s="173"/>
      <c r="C76" s="173"/>
      <c r="D76" s="173"/>
      <c r="E76" s="140"/>
      <c r="F76" s="140"/>
      <c r="G76" s="140"/>
      <c r="H76" s="140"/>
      <c r="I76" s="140"/>
      <c r="J76" s="140"/>
      <c r="K76" s="140"/>
      <c r="L76" s="140"/>
      <c r="M76" s="140"/>
      <c r="N76" s="140"/>
      <c r="O76" s="140"/>
      <c r="P76" s="140"/>
    </row>
    <row r="77" spans="1:16" x14ac:dyDescent="0.2">
      <c r="A77" s="140"/>
      <c r="B77" s="140"/>
      <c r="C77" s="140"/>
      <c r="D77" s="140"/>
      <c r="E77" s="140"/>
      <c r="F77" s="140"/>
      <c r="G77" s="140"/>
      <c r="H77" s="140"/>
      <c r="I77" s="140"/>
      <c r="J77" s="140"/>
      <c r="K77" s="140"/>
      <c r="L77" s="140"/>
      <c r="M77" s="140"/>
      <c r="N77" s="140"/>
      <c r="O77" s="140"/>
      <c r="P77" s="140"/>
    </row>
    <row r="78" spans="1:16" x14ac:dyDescent="0.2">
      <c r="A78" s="140"/>
      <c r="B78" s="140"/>
      <c r="C78" s="140"/>
      <c r="D78" s="140"/>
      <c r="E78" s="140"/>
      <c r="F78" s="140"/>
      <c r="G78" s="140"/>
      <c r="H78" s="140"/>
      <c r="I78" s="140"/>
      <c r="J78" s="140"/>
      <c r="K78" s="140"/>
      <c r="L78" s="140"/>
      <c r="M78" s="140"/>
      <c r="N78" s="140"/>
      <c r="O78" s="140"/>
      <c r="P78" s="140"/>
    </row>
    <row r="79" spans="1:16" x14ac:dyDescent="0.2">
      <c r="A79" s="135" t="s">
        <v>38</v>
      </c>
      <c r="B79" s="140"/>
      <c r="C79" s="303">
        <f>'Kops a'!C44:H44</f>
        <v>0</v>
      </c>
      <c r="D79" s="303"/>
      <c r="E79" s="303"/>
      <c r="F79" s="303"/>
      <c r="G79" s="303"/>
      <c r="H79" s="303"/>
      <c r="I79" s="140"/>
      <c r="J79" s="140"/>
      <c r="K79" s="140"/>
      <c r="L79" s="140"/>
      <c r="M79" s="140"/>
      <c r="N79" s="140"/>
      <c r="O79" s="140"/>
      <c r="P79" s="140"/>
    </row>
    <row r="80" spans="1:16" x14ac:dyDescent="0.2">
      <c r="A80" s="140"/>
      <c r="B80" s="140"/>
      <c r="C80" s="304" t="s">
        <v>15</v>
      </c>
      <c r="D80" s="304"/>
      <c r="E80" s="304"/>
      <c r="F80" s="304"/>
      <c r="G80" s="304"/>
      <c r="H80" s="304"/>
      <c r="I80" s="140"/>
      <c r="J80" s="140"/>
      <c r="K80" s="140"/>
      <c r="L80" s="140"/>
      <c r="M80" s="140"/>
      <c r="N80" s="140"/>
      <c r="O80" s="140"/>
      <c r="P80" s="140"/>
    </row>
    <row r="81" spans="1:16" x14ac:dyDescent="0.2">
      <c r="A81" s="140"/>
      <c r="B81" s="140"/>
      <c r="C81" s="140"/>
      <c r="D81" s="140"/>
      <c r="E81" s="140"/>
      <c r="F81" s="140"/>
      <c r="G81" s="140"/>
      <c r="H81" s="140"/>
      <c r="I81" s="140"/>
      <c r="J81" s="140"/>
      <c r="K81" s="140"/>
      <c r="L81" s="140"/>
      <c r="M81" s="140"/>
      <c r="N81" s="140"/>
      <c r="O81" s="140"/>
      <c r="P81" s="140"/>
    </row>
    <row r="82" spans="1:16" x14ac:dyDescent="0.2">
      <c r="A82" s="171" t="s">
        <v>55</v>
      </c>
      <c r="B82" s="173"/>
      <c r="C82" s="174">
        <f>'Kops a'!C47</f>
        <v>0</v>
      </c>
      <c r="D82" s="175"/>
      <c r="E82" s="140"/>
      <c r="F82" s="140"/>
      <c r="G82" s="140"/>
      <c r="H82" s="140"/>
      <c r="I82" s="140"/>
      <c r="J82" s="140"/>
      <c r="K82" s="140"/>
      <c r="L82" s="140"/>
      <c r="M82" s="140"/>
      <c r="N82" s="140"/>
      <c r="O82" s="140"/>
      <c r="P82" s="140"/>
    </row>
    <row r="83" spans="1:16" x14ac:dyDescent="0.2">
      <c r="A83" s="140"/>
      <c r="B83" s="140"/>
      <c r="C83" s="140"/>
      <c r="D83" s="140"/>
      <c r="E83" s="140"/>
      <c r="F83" s="140"/>
      <c r="G83" s="140"/>
      <c r="H83" s="140"/>
      <c r="I83" s="140"/>
      <c r="J83" s="140"/>
      <c r="K83" s="140"/>
      <c r="L83" s="140"/>
      <c r="M83" s="140"/>
      <c r="N83" s="140"/>
      <c r="O83" s="140"/>
      <c r="P83" s="140"/>
    </row>
    <row r="84" spans="1:16" ht="13.5" x14ac:dyDescent="0.2">
      <c r="B84" s="186" t="s">
        <v>709</v>
      </c>
    </row>
    <row r="85" spans="1:16" ht="12" x14ac:dyDescent="0.2">
      <c r="B85" s="191" t="s">
        <v>710</v>
      </c>
    </row>
    <row r="86" spans="1:16" ht="12" x14ac:dyDescent="0.2">
      <c r="B86" s="191" t="s">
        <v>711</v>
      </c>
    </row>
  </sheetData>
  <mergeCells count="22">
    <mergeCell ref="C80:H80"/>
    <mergeCell ref="C4:I4"/>
    <mergeCell ref="F12:K12"/>
    <mergeCell ref="A9:F9"/>
    <mergeCell ref="J9:M9"/>
    <mergeCell ref="D8:L8"/>
    <mergeCell ref="A70:K70"/>
    <mergeCell ref="C73:H73"/>
    <mergeCell ref="C74:H74"/>
    <mergeCell ref="C79:H79"/>
    <mergeCell ref="A12:A13"/>
    <mergeCell ref="B12:B13"/>
    <mergeCell ref="C12:C13"/>
    <mergeCell ref="D12:D13"/>
    <mergeCell ref="E12:E13"/>
    <mergeCell ref="N9:O9"/>
    <mergeCell ref="L12:P12"/>
    <mergeCell ref="C2:I2"/>
    <mergeCell ref="C3:I3"/>
    <mergeCell ref="D5:L5"/>
    <mergeCell ref="D6:L6"/>
    <mergeCell ref="D7:L7"/>
  </mergeCells>
  <conditionalFormatting sqref="I15:J69 D15:G69 A15:B69">
    <cfRule type="cellIs" dxfId="189" priority="26" operator="equal">
      <formula>0</formula>
    </cfRule>
  </conditionalFormatting>
  <conditionalFormatting sqref="N9:O9">
    <cfRule type="cellIs" dxfId="188" priority="25" operator="equal">
      <formula>0</formula>
    </cfRule>
  </conditionalFormatting>
  <conditionalFormatting sqref="A9:F9">
    <cfRule type="containsText" dxfId="18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86" priority="22" operator="equal">
      <formula>0</formula>
    </cfRule>
  </conditionalFormatting>
  <conditionalFormatting sqref="O10">
    <cfRule type="cellIs" dxfId="185" priority="21" operator="equal">
      <formula>"20__. gada __. _________"</formula>
    </cfRule>
  </conditionalFormatting>
  <conditionalFormatting sqref="A70:K70">
    <cfRule type="containsText" dxfId="184" priority="20" operator="containsText" text="Tiešās izmaksas kopā, t. sk. darba devēja sociālais nodoklis __.__% ">
      <formula>NOT(ISERROR(SEARCH("Tiešās izmaksas kopā, t. sk. darba devēja sociālais nodoklis __.__% ",A70)))</formula>
    </cfRule>
  </conditionalFormatting>
  <conditionalFormatting sqref="H14:H69 K14:P69 L70:P70">
    <cfRule type="cellIs" dxfId="183" priority="15" operator="equal">
      <formula>0</formula>
    </cfRule>
  </conditionalFormatting>
  <conditionalFormatting sqref="C4:I4">
    <cfRule type="cellIs" dxfId="182" priority="14" operator="equal">
      <formula>0</formula>
    </cfRule>
  </conditionalFormatting>
  <conditionalFormatting sqref="C15:C69">
    <cfRule type="cellIs" dxfId="181" priority="13" operator="equal">
      <formula>0</formula>
    </cfRule>
  </conditionalFormatting>
  <conditionalFormatting sqref="D5:L8">
    <cfRule type="cellIs" dxfId="180" priority="11" operator="equal">
      <formula>0</formula>
    </cfRule>
  </conditionalFormatting>
  <conditionalFormatting sqref="A14:B14 D14:G14">
    <cfRule type="cellIs" dxfId="179" priority="10" operator="equal">
      <formula>0</formula>
    </cfRule>
  </conditionalFormatting>
  <conditionalFormatting sqref="C14">
    <cfRule type="cellIs" dxfId="178" priority="9" operator="equal">
      <formula>0</formula>
    </cfRule>
  </conditionalFormatting>
  <conditionalFormatting sqref="I14:J14">
    <cfRule type="cellIs" dxfId="177" priority="8" operator="equal">
      <formula>0</formula>
    </cfRule>
  </conditionalFormatting>
  <conditionalFormatting sqref="P10">
    <cfRule type="cellIs" dxfId="176" priority="7" operator="equal">
      <formula>"20__. gada __. _________"</formula>
    </cfRule>
  </conditionalFormatting>
  <conditionalFormatting sqref="C79:H79">
    <cfRule type="cellIs" dxfId="175" priority="4" operator="equal">
      <formula>0</formula>
    </cfRule>
  </conditionalFormatting>
  <conditionalFormatting sqref="C73:H73">
    <cfRule type="cellIs" dxfId="174" priority="3" operator="equal">
      <formula>0</formula>
    </cfRule>
  </conditionalFormatting>
  <conditionalFormatting sqref="C79:H79 C82 C73:H73">
    <cfRule type="cellIs" dxfId="173" priority="2" operator="equal">
      <formula>0</formula>
    </cfRule>
  </conditionalFormatting>
  <conditionalFormatting sqref="D1">
    <cfRule type="cellIs" dxfId="172" priority="1" operator="equal">
      <formula>0</formula>
    </cfRule>
  </conditionalFormatting>
  <pageMargins left="0.7" right="0.7" top="0.75" bottom="0.75" header="0.3" footer="0.3"/>
  <pageSetup paperSize="9" scale="93" fitToHeight="0" orientation="landscape" r:id="rId1"/>
  <headerFooter>
    <oddFooter>&amp;R&amp;P</oddFooter>
  </headerFooter>
  <rowBreaks count="3" manualBreakCount="3">
    <brk id="26" max="16383" man="1"/>
    <brk id="38" max="16383" man="1"/>
    <brk id="61" max="16383" man="1"/>
  </rowBreaks>
  <extLst>
    <ext xmlns:x14="http://schemas.microsoft.com/office/spreadsheetml/2009/9/main" uri="{78C0D931-6437-407d-A8EE-F0AAD7539E65}">
      <x14:conditionalFormattings>
        <x14:conditionalFormatting xmlns:xm="http://schemas.microsoft.com/office/excel/2006/main">
          <x14:cfRule type="containsText" priority="6" operator="containsText" id="{DC7EA987-A541-4A14-8BBA-80430C8D8797}">
            <xm:f>NOT(ISERROR(SEARCH("Tāme sastādīta ____. gada ___. ______________",A76)))</xm:f>
            <xm:f>"Tāme sastādīta ____. gada ___. ______________"</xm:f>
            <x14:dxf>
              <font>
                <color auto="1"/>
              </font>
              <fill>
                <patternFill>
                  <bgColor rgb="FFC6EFCE"/>
                </patternFill>
              </fill>
            </x14:dxf>
          </x14:cfRule>
          <xm:sqref>A76</xm:sqref>
        </x14:conditionalFormatting>
        <x14:conditionalFormatting xmlns:xm="http://schemas.microsoft.com/office/excel/2006/main">
          <x14:cfRule type="containsText" priority="5" operator="containsText" id="{ACDA78AF-73B6-4D16-9157-A1B6B42F0CA3}">
            <xm:f>NOT(ISERROR(SEARCH("Sertifikāta Nr. _________________________________",A82)))</xm:f>
            <xm:f>"Sertifikāta Nr. _________________________________"</xm:f>
            <x14:dxf>
              <font>
                <color auto="1"/>
              </font>
              <fill>
                <patternFill>
                  <bgColor rgb="FFC6EFCE"/>
                </patternFill>
              </fill>
            </x14:dxf>
          </x14:cfRule>
          <xm:sqref>A82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A1:P120"/>
  <sheetViews>
    <sheetView view="pageBreakPreview" topLeftCell="A13" zoomScaleNormal="115" zoomScaleSheetLayoutView="100" workbookViewId="0">
      <selection activeCell="E22" sqref="E22"/>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1"/>
      <c r="B1" s="21"/>
      <c r="C1" s="25" t="s">
        <v>39</v>
      </c>
      <c r="D1" s="50">
        <f>'Kops a'!A20</f>
        <v>6</v>
      </c>
      <c r="E1" s="21"/>
      <c r="F1" s="21"/>
      <c r="G1" s="21"/>
      <c r="H1" s="21"/>
      <c r="I1" s="21"/>
      <c r="J1" s="21"/>
      <c r="N1" s="24"/>
      <c r="O1" s="25"/>
      <c r="P1" s="26"/>
    </row>
    <row r="2" spans="1:16" x14ac:dyDescent="0.2">
      <c r="A2" s="27"/>
      <c r="B2" s="27"/>
      <c r="C2" s="308" t="s">
        <v>239</v>
      </c>
      <c r="D2" s="308"/>
      <c r="E2" s="308"/>
      <c r="F2" s="308"/>
      <c r="G2" s="308"/>
      <c r="H2" s="308"/>
      <c r="I2" s="308"/>
      <c r="J2" s="27"/>
    </row>
    <row r="3" spans="1:16" x14ac:dyDescent="0.2">
      <c r="A3" s="28"/>
      <c r="B3" s="28"/>
      <c r="C3" s="247" t="s">
        <v>18</v>
      </c>
      <c r="D3" s="247"/>
      <c r="E3" s="247"/>
      <c r="F3" s="247"/>
      <c r="G3" s="247"/>
      <c r="H3" s="247"/>
      <c r="I3" s="247"/>
      <c r="J3" s="28"/>
    </row>
    <row r="4" spans="1:16" x14ac:dyDescent="0.2">
      <c r="A4" s="28"/>
      <c r="B4" s="28"/>
      <c r="C4" s="322" t="s">
        <v>53</v>
      </c>
      <c r="D4" s="322"/>
      <c r="E4" s="322"/>
      <c r="F4" s="322"/>
      <c r="G4" s="322"/>
      <c r="H4" s="322"/>
      <c r="I4" s="322"/>
      <c r="J4" s="28"/>
    </row>
    <row r="5" spans="1:16" x14ac:dyDescent="0.2">
      <c r="A5" s="21"/>
      <c r="B5" s="21"/>
      <c r="C5" s="25" t="s">
        <v>5</v>
      </c>
      <c r="D5" s="309" t="str">
        <f>'Kops a'!D6</f>
        <v>Daudzdzīvokļu dzīvojamā ēka</v>
      </c>
      <c r="E5" s="309"/>
      <c r="F5" s="309"/>
      <c r="G5" s="309"/>
      <c r="H5" s="309"/>
      <c r="I5" s="309"/>
      <c r="J5" s="309"/>
      <c r="K5" s="309"/>
      <c r="L5" s="309"/>
      <c r="M5" s="15"/>
      <c r="N5" s="15"/>
      <c r="O5" s="15"/>
      <c r="P5" s="15"/>
    </row>
    <row r="6" spans="1:16" x14ac:dyDescent="0.2">
      <c r="A6" s="21"/>
      <c r="B6" s="21"/>
      <c r="C6" s="25" t="s">
        <v>6</v>
      </c>
      <c r="D6" s="309" t="str">
        <f>'Kops a'!D7</f>
        <v>Daudzdzīvokļu dzīvojamās ēkas energoefektivitātes paaugstināšanas pasākumi</v>
      </c>
      <c r="E6" s="309"/>
      <c r="F6" s="309"/>
      <c r="G6" s="309"/>
      <c r="H6" s="309"/>
      <c r="I6" s="309"/>
      <c r="J6" s="309"/>
      <c r="K6" s="309"/>
      <c r="L6" s="309"/>
      <c r="M6" s="15"/>
      <c r="N6" s="15"/>
      <c r="O6" s="15"/>
      <c r="P6" s="15"/>
    </row>
    <row r="7" spans="1:16" x14ac:dyDescent="0.2">
      <c r="A7" s="21"/>
      <c r="B7" s="21"/>
      <c r="C7" s="25" t="s">
        <v>7</v>
      </c>
      <c r="D7" s="309" t="str">
        <f>'Kops a'!D8</f>
        <v>Krūmu iela 38, Liepāja</v>
      </c>
      <c r="E7" s="309"/>
      <c r="F7" s="309"/>
      <c r="G7" s="309"/>
      <c r="H7" s="309"/>
      <c r="I7" s="309"/>
      <c r="J7" s="309"/>
      <c r="K7" s="309"/>
      <c r="L7" s="309"/>
      <c r="M7" s="15"/>
      <c r="N7" s="15"/>
      <c r="O7" s="15"/>
      <c r="P7" s="15"/>
    </row>
    <row r="8" spans="1:16" x14ac:dyDescent="0.2">
      <c r="A8" s="21"/>
      <c r="B8" s="21"/>
      <c r="C8" s="4" t="s">
        <v>21</v>
      </c>
      <c r="D8" s="309" t="str">
        <f>'Kops a'!D9</f>
        <v>EA-29-17/WOOS</v>
      </c>
      <c r="E8" s="309"/>
      <c r="F8" s="309"/>
      <c r="G8" s="309"/>
      <c r="H8" s="309"/>
      <c r="I8" s="309"/>
      <c r="J8" s="309"/>
      <c r="K8" s="309"/>
      <c r="L8" s="309"/>
      <c r="M8" s="15"/>
      <c r="N8" s="15"/>
      <c r="O8" s="15"/>
      <c r="P8" s="15"/>
    </row>
    <row r="9" spans="1:16" x14ac:dyDescent="0.2">
      <c r="A9" s="323" t="s">
        <v>65</v>
      </c>
      <c r="B9" s="323"/>
      <c r="C9" s="323"/>
      <c r="D9" s="323"/>
      <c r="E9" s="323"/>
      <c r="F9" s="323"/>
      <c r="G9" s="29"/>
      <c r="H9" s="29"/>
      <c r="I9" s="29"/>
      <c r="J9" s="324" t="s">
        <v>40</v>
      </c>
      <c r="K9" s="324"/>
      <c r="L9" s="324"/>
      <c r="M9" s="324"/>
      <c r="N9" s="310">
        <f>P104</f>
        <v>0</v>
      </c>
      <c r="O9" s="310"/>
      <c r="P9" s="29"/>
    </row>
    <row r="10" spans="1:16" x14ac:dyDescent="0.2">
      <c r="A10" s="30"/>
      <c r="B10" s="31"/>
      <c r="C10" s="4"/>
      <c r="D10" s="21"/>
      <c r="E10" s="21"/>
      <c r="F10" s="21"/>
      <c r="G10" s="21"/>
      <c r="H10" s="21"/>
      <c r="I10" s="21"/>
      <c r="J10" s="21"/>
      <c r="K10" s="21"/>
      <c r="L10" s="27"/>
      <c r="M10" s="27"/>
      <c r="O10" s="86"/>
      <c r="P10" s="85" t="str">
        <f>A110</f>
        <v>Tāme sastādīta 20__. gada __. _________</v>
      </c>
    </row>
    <row r="11" spans="1:16" ht="12" thickBot="1" x14ac:dyDescent="0.25">
      <c r="A11" s="30"/>
      <c r="B11" s="31"/>
      <c r="C11" s="4"/>
      <c r="D11" s="21"/>
      <c r="E11" s="21"/>
      <c r="F11" s="21"/>
      <c r="G11" s="21"/>
      <c r="H11" s="21"/>
      <c r="I11" s="21"/>
      <c r="J11" s="21"/>
      <c r="K11" s="21"/>
      <c r="L11" s="32"/>
      <c r="M11" s="32"/>
      <c r="N11" s="33"/>
      <c r="O11" s="24"/>
      <c r="P11" s="21"/>
    </row>
    <row r="12" spans="1:16" x14ac:dyDescent="0.2">
      <c r="A12" s="254" t="s">
        <v>24</v>
      </c>
      <c r="B12" s="312" t="s">
        <v>41</v>
      </c>
      <c r="C12" s="314" t="s">
        <v>42</v>
      </c>
      <c r="D12" s="316" t="s">
        <v>43</v>
      </c>
      <c r="E12" s="318" t="s">
        <v>44</v>
      </c>
      <c r="F12" s="320" t="s">
        <v>45</v>
      </c>
      <c r="G12" s="314"/>
      <c r="H12" s="314"/>
      <c r="I12" s="314"/>
      <c r="J12" s="314"/>
      <c r="K12" s="321"/>
      <c r="L12" s="320" t="s">
        <v>46</v>
      </c>
      <c r="M12" s="314"/>
      <c r="N12" s="314"/>
      <c r="O12" s="314"/>
      <c r="P12" s="321"/>
    </row>
    <row r="13" spans="1:16" ht="92.25" customHeight="1" thickBot="1" x14ac:dyDescent="0.25">
      <c r="A13" s="311"/>
      <c r="B13" s="313"/>
      <c r="C13" s="315"/>
      <c r="D13" s="317"/>
      <c r="E13" s="319"/>
      <c r="F13" s="34" t="s">
        <v>47</v>
      </c>
      <c r="G13" s="35" t="s">
        <v>48</v>
      </c>
      <c r="H13" s="35" t="s">
        <v>49</v>
      </c>
      <c r="I13" s="35" t="s">
        <v>50</v>
      </c>
      <c r="J13" s="35" t="s">
        <v>51</v>
      </c>
      <c r="K13" s="59" t="s">
        <v>52</v>
      </c>
      <c r="L13" s="34" t="s">
        <v>47</v>
      </c>
      <c r="M13" s="35" t="s">
        <v>49</v>
      </c>
      <c r="N13" s="35" t="s">
        <v>50</v>
      </c>
      <c r="O13" s="35" t="s">
        <v>51</v>
      </c>
      <c r="P13" s="59" t="s">
        <v>52</v>
      </c>
    </row>
    <row r="14" spans="1:16" ht="22.5" x14ac:dyDescent="0.2">
      <c r="A14" s="60"/>
      <c r="B14" s="61"/>
      <c r="C14" s="62" t="s">
        <v>240</v>
      </c>
      <c r="D14" s="63"/>
      <c r="E14" s="66"/>
      <c r="F14" s="67"/>
      <c r="G14" s="64"/>
      <c r="H14" s="64">
        <f>ROUND(F14*G14,2)</f>
        <v>0</v>
      </c>
      <c r="I14" s="64"/>
      <c r="J14" s="64"/>
      <c r="K14" s="65">
        <f>SUM(H14:J14)</f>
        <v>0</v>
      </c>
      <c r="L14" s="192">
        <f>ROUND(E14*F14,2)</f>
        <v>0</v>
      </c>
      <c r="M14" s="193">
        <f>ROUND(H14*E14,2)</f>
        <v>0</v>
      </c>
      <c r="N14" s="193">
        <f>ROUND(I14*E14,2)</f>
        <v>0</v>
      </c>
      <c r="O14" s="193">
        <f>ROUND(J14*E14,2)</f>
        <v>0</v>
      </c>
      <c r="P14" s="194">
        <f>SUM(M14:O14)</f>
        <v>0</v>
      </c>
    </row>
    <row r="15" spans="1:16" ht="22.5" x14ac:dyDescent="0.2">
      <c r="A15" s="36">
        <f>IF(COUNTBLANK(B15)=1," ",COUNTA($B$15:B15))</f>
        <v>1</v>
      </c>
      <c r="B15" s="37" t="s">
        <v>66</v>
      </c>
      <c r="C15" s="45" t="s">
        <v>241</v>
      </c>
      <c r="D15" s="23" t="s">
        <v>71</v>
      </c>
      <c r="E15" s="66">
        <v>5</v>
      </c>
      <c r="F15" s="67"/>
      <c r="G15" s="64"/>
      <c r="H15" s="46">
        <f t="shared" ref="H15:H78" si="0">ROUND(F15*G15,2)</f>
        <v>0</v>
      </c>
      <c r="I15" s="64"/>
      <c r="J15" s="64"/>
      <c r="K15" s="47">
        <f t="shared" ref="K15:K78" si="1">SUM(H15:J15)</f>
        <v>0</v>
      </c>
      <c r="L15" s="48">
        <f t="shared" ref="L15:L78" si="2">ROUND(E15*F15,2)</f>
        <v>0</v>
      </c>
      <c r="M15" s="46">
        <f t="shared" ref="M15:M78" si="3">ROUND(H15*E15,2)</f>
        <v>0</v>
      </c>
      <c r="N15" s="46">
        <f t="shared" ref="N15:N78" si="4">ROUND(I15*E15,2)</f>
        <v>0</v>
      </c>
      <c r="O15" s="46">
        <f t="shared" ref="O15:O78" si="5">ROUND(J15*E15,2)</f>
        <v>0</v>
      </c>
      <c r="P15" s="47">
        <f t="shared" ref="P15:P78" si="6">SUM(M15:O15)</f>
        <v>0</v>
      </c>
    </row>
    <row r="16" spans="1:16" ht="22.5" x14ac:dyDescent="0.2">
      <c r="A16" s="36">
        <f>IF(COUNTBLANK(B16)=1," ",COUNTA($B$15:B16))</f>
        <v>2</v>
      </c>
      <c r="B16" s="37" t="s">
        <v>66</v>
      </c>
      <c r="C16" s="45" t="s">
        <v>242</v>
      </c>
      <c r="D16" s="23" t="s">
        <v>71</v>
      </c>
      <c r="E16" s="66">
        <v>5</v>
      </c>
      <c r="F16" s="67"/>
      <c r="G16" s="64"/>
      <c r="H16" s="46">
        <f t="shared" si="0"/>
        <v>0</v>
      </c>
      <c r="I16" s="64"/>
      <c r="J16" s="64"/>
      <c r="K16" s="47">
        <f t="shared" si="1"/>
        <v>0</v>
      </c>
      <c r="L16" s="48">
        <f t="shared" si="2"/>
        <v>0</v>
      </c>
      <c r="M16" s="46">
        <f t="shared" si="3"/>
        <v>0</v>
      </c>
      <c r="N16" s="46">
        <f t="shared" si="4"/>
        <v>0</v>
      </c>
      <c r="O16" s="46">
        <f t="shared" si="5"/>
        <v>0</v>
      </c>
      <c r="P16" s="47">
        <f t="shared" si="6"/>
        <v>0</v>
      </c>
    </row>
    <row r="17" spans="1:16" ht="22.5" x14ac:dyDescent="0.2">
      <c r="A17" s="36">
        <f>IF(COUNTBLANK(B17)=1," ",COUNTA($B$15:B17))</f>
        <v>3</v>
      </c>
      <c r="B17" s="37" t="s">
        <v>66</v>
      </c>
      <c r="C17" s="45" t="s">
        <v>243</v>
      </c>
      <c r="D17" s="23" t="s">
        <v>71</v>
      </c>
      <c r="E17" s="66">
        <v>3</v>
      </c>
      <c r="F17" s="67"/>
      <c r="G17" s="64"/>
      <c r="H17" s="46">
        <f t="shared" si="0"/>
        <v>0</v>
      </c>
      <c r="I17" s="64"/>
      <c r="J17" s="64"/>
      <c r="K17" s="47">
        <f t="shared" si="1"/>
        <v>0</v>
      </c>
      <c r="L17" s="48">
        <f t="shared" si="2"/>
        <v>0</v>
      </c>
      <c r="M17" s="46">
        <f t="shared" si="3"/>
        <v>0</v>
      </c>
      <c r="N17" s="46">
        <f t="shared" si="4"/>
        <v>0</v>
      </c>
      <c r="O17" s="46">
        <f t="shared" si="5"/>
        <v>0</v>
      </c>
      <c r="P17" s="47">
        <f t="shared" si="6"/>
        <v>0</v>
      </c>
    </row>
    <row r="18" spans="1:16" ht="22.5" x14ac:dyDescent="0.2">
      <c r="A18" s="36">
        <f>IF(COUNTBLANK(B18)=1," ",COUNTA($B$15:B18))</f>
        <v>4</v>
      </c>
      <c r="B18" s="37" t="s">
        <v>66</v>
      </c>
      <c r="C18" s="45" t="s">
        <v>244</v>
      </c>
      <c r="D18" s="23" t="s">
        <v>71</v>
      </c>
      <c r="E18" s="66">
        <v>49</v>
      </c>
      <c r="F18" s="67"/>
      <c r="G18" s="64"/>
      <c r="H18" s="46">
        <f t="shared" si="0"/>
        <v>0</v>
      </c>
      <c r="I18" s="64"/>
      <c r="J18" s="64"/>
      <c r="K18" s="47">
        <f t="shared" si="1"/>
        <v>0</v>
      </c>
      <c r="L18" s="48">
        <f t="shared" si="2"/>
        <v>0</v>
      </c>
      <c r="M18" s="46">
        <f t="shared" si="3"/>
        <v>0</v>
      </c>
      <c r="N18" s="46">
        <f t="shared" si="4"/>
        <v>0</v>
      </c>
      <c r="O18" s="46">
        <f t="shared" si="5"/>
        <v>0</v>
      </c>
      <c r="P18" s="47">
        <f t="shared" si="6"/>
        <v>0</v>
      </c>
    </row>
    <row r="19" spans="1:16" ht="22.5" x14ac:dyDescent="0.2">
      <c r="A19" s="36">
        <f>IF(COUNTBLANK(B19)=1," ",COUNTA($B$15:B19))</f>
        <v>5</v>
      </c>
      <c r="B19" s="37" t="s">
        <v>66</v>
      </c>
      <c r="C19" s="45" t="s">
        <v>721</v>
      </c>
      <c r="D19" s="23" t="s">
        <v>75</v>
      </c>
      <c r="E19" s="66">
        <v>54</v>
      </c>
      <c r="F19" s="67"/>
      <c r="G19" s="64"/>
      <c r="H19" s="46">
        <f t="shared" si="0"/>
        <v>0</v>
      </c>
      <c r="I19" s="64"/>
      <c r="J19" s="64"/>
      <c r="K19" s="47">
        <f t="shared" si="1"/>
        <v>0</v>
      </c>
      <c r="L19" s="48">
        <f t="shared" si="2"/>
        <v>0</v>
      </c>
      <c r="M19" s="46">
        <f t="shared" si="3"/>
        <v>0</v>
      </c>
      <c r="N19" s="46">
        <f t="shared" si="4"/>
        <v>0</v>
      </c>
      <c r="O19" s="46">
        <f t="shared" si="5"/>
        <v>0</v>
      </c>
      <c r="P19" s="47">
        <f t="shared" si="6"/>
        <v>0</v>
      </c>
    </row>
    <row r="20" spans="1:16" ht="22.5" x14ac:dyDescent="0.2">
      <c r="A20" s="36">
        <f>IF(COUNTBLANK(B20)=1," ",COUNTA($B$15:B20))</f>
        <v>6</v>
      </c>
      <c r="B20" s="37" t="s">
        <v>66</v>
      </c>
      <c r="C20" s="45" t="s">
        <v>245</v>
      </c>
      <c r="D20" s="23" t="s">
        <v>75</v>
      </c>
      <c r="E20" s="66">
        <v>7</v>
      </c>
      <c r="F20" s="67"/>
      <c r="G20" s="64"/>
      <c r="H20" s="46">
        <f t="shared" si="0"/>
        <v>0</v>
      </c>
      <c r="I20" s="64"/>
      <c r="J20" s="64"/>
      <c r="K20" s="47">
        <f t="shared" si="1"/>
        <v>0</v>
      </c>
      <c r="L20" s="48">
        <f t="shared" si="2"/>
        <v>0</v>
      </c>
      <c r="M20" s="46">
        <f t="shared" si="3"/>
        <v>0</v>
      </c>
      <c r="N20" s="46">
        <f t="shared" si="4"/>
        <v>0</v>
      </c>
      <c r="O20" s="46">
        <f t="shared" si="5"/>
        <v>0</v>
      </c>
      <c r="P20" s="47">
        <f t="shared" si="6"/>
        <v>0</v>
      </c>
    </row>
    <row r="21" spans="1:16" x14ac:dyDescent="0.2">
      <c r="A21" s="36" t="str">
        <f>IF(COUNTBLANK(B21)=1," ",COUNTA($B$15:B21))</f>
        <v xml:space="preserve"> </v>
      </c>
      <c r="B21" s="37"/>
      <c r="C21" s="45" t="s">
        <v>246</v>
      </c>
      <c r="D21" s="23"/>
      <c r="E21" s="66"/>
      <c r="F21" s="67"/>
      <c r="G21" s="64"/>
      <c r="H21" s="46">
        <f t="shared" si="0"/>
        <v>0</v>
      </c>
      <c r="I21" s="64"/>
      <c r="J21" s="64"/>
      <c r="K21" s="47">
        <f t="shared" si="1"/>
        <v>0</v>
      </c>
      <c r="L21" s="48">
        <f t="shared" si="2"/>
        <v>0</v>
      </c>
      <c r="M21" s="46">
        <f t="shared" si="3"/>
        <v>0</v>
      </c>
      <c r="N21" s="46">
        <f t="shared" si="4"/>
        <v>0</v>
      </c>
      <c r="O21" s="46">
        <f t="shared" si="5"/>
        <v>0</v>
      </c>
      <c r="P21" s="47">
        <f t="shared" si="6"/>
        <v>0</v>
      </c>
    </row>
    <row r="22" spans="1:16" ht="56.25" x14ac:dyDescent="0.2">
      <c r="A22" s="36">
        <f>IF(COUNTBLANK(B22)=1," ",COUNTA($B$15:B22))</f>
        <v>7</v>
      </c>
      <c r="B22" s="37" t="s">
        <v>66</v>
      </c>
      <c r="C22" s="45" t="s">
        <v>247</v>
      </c>
      <c r="D22" s="23" t="s">
        <v>75</v>
      </c>
      <c r="E22" s="66">
        <v>1518.5</v>
      </c>
      <c r="F22" s="67"/>
      <c r="G22" s="64"/>
      <c r="H22" s="46">
        <f t="shared" si="0"/>
        <v>0</v>
      </c>
      <c r="I22" s="64"/>
      <c r="J22" s="64"/>
      <c r="K22" s="47">
        <f t="shared" si="1"/>
        <v>0</v>
      </c>
      <c r="L22" s="48">
        <f t="shared" si="2"/>
        <v>0</v>
      </c>
      <c r="M22" s="46">
        <f t="shared" si="3"/>
        <v>0</v>
      </c>
      <c r="N22" s="46">
        <f t="shared" si="4"/>
        <v>0</v>
      </c>
      <c r="O22" s="46">
        <f t="shared" si="5"/>
        <v>0</v>
      </c>
      <c r="P22" s="47">
        <f t="shared" si="6"/>
        <v>0</v>
      </c>
    </row>
    <row r="23" spans="1:16" ht="45" x14ac:dyDescent="0.2">
      <c r="A23" s="36">
        <f>IF(COUNTBLANK(B23)=1," ",COUNTA($B$15:B23))</f>
        <v>8</v>
      </c>
      <c r="B23" s="37" t="s">
        <v>66</v>
      </c>
      <c r="C23" s="45" t="s">
        <v>248</v>
      </c>
      <c r="D23" s="23" t="s">
        <v>68</v>
      </c>
      <c r="E23" s="66">
        <v>618</v>
      </c>
      <c r="F23" s="67"/>
      <c r="G23" s="64"/>
      <c r="H23" s="46">
        <f t="shared" si="0"/>
        <v>0</v>
      </c>
      <c r="I23" s="64"/>
      <c r="J23" s="64"/>
      <c r="K23" s="47">
        <f t="shared" si="1"/>
        <v>0</v>
      </c>
      <c r="L23" s="48">
        <f t="shared" si="2"/>
        <v>0</v>
      </c>
      <c r="M23" s="46">
        <f t="shared" si="3"/>
        <v>0</v>
      </c>
      <c r="N23" s="46">
        <f t="shared" si="4"/>
        <v>0</v>
      </c>
      <c r="O23" s="46">
        <f t="shared" si="5"/>
        <v>0</v>
      </c>
      <c r="P23" s="47">
        <f t="shared" si="6"/>
        <v>0</v>
      </c>
    </row>
    <row r="24" spans="1:16" ht="45" x14ac:dyDescent="0.2">
      <c r="A24" s="36">
        <f>IF(COUNTBLANK(B24)=1," ",COUNTA($B$15:B24))</f>
        <v>9</v>
      </c>
      <c r="B24" s="37" t="s">
        <v>66</v>
      </c>
      <c r="C24" s="45" t="s">
        <v>249</v>
      </c>
      <c r="D24" s="23" t="s">
        <v>68</v>
      </c>
      <c r="E24" s="66">
        <v>222</v>
      </c>
      <c r="F24" s="67"/>
      <c r="G24" s="64"/>
      <c r="H24" s="46">
        <f t="shared" si="0"/>
        <v>0</v>
      </c>
      <c r="I24" s="64"/>
      <c r="J24" s="64"/>
      <c r="K24" s="47">
        <f t="shared" si="1"/>
        <v>0</v>
      </c>
      <c r="L24" s="48">
        <f t="shared" si="2"/>
        <v>0</v>
      </c>
      <c r="M24" s="46">
        <f t="shared" si="3"/>
        <v>0</v>
      </c>
      <c r="N24" s="46">
        <f t="shared" si="4"/>
        <v>0</v>
      </c>
      <c r="O24" s="46">
        <f t="shared" si="5"/>
        <v>0</v>
      </c>
      <c r="P24" s="47">
        <f t="shared" si="6"/>
        <v>0</v>
      </c>
    </row>
    <row r="25" spans="1:16" ht="33.75" x14ac:dyDescent="0.2">
      <c r="A25" s="36">
        <f>IF(COUNTBLANK(B25)=1," ",COUNTA($B$15:B25))</f>
        <v>10</v>
      </c>
      <c r="B25" s="37" t="s">
        <v>66</v>
      </c>
      <c r="C25" s="45" t="s">
        <v>250</v>
      </c>
      <c r="D25" s="23" t="s">
        <v>71</v>
      </c>
      <c r="E25" s="66">
        <v>3</v>
      </c>
      <c r="F25" s="67"/>
      <c r="G25" s="64"/>
      <c r="H25" s="46">
        <f t="shared" si="0"/>
        <v>0</v>
      </c>
      <c r="I25" s="64"/>
      <c r="J25" s="64"/>
      <c r="K25" s="47">
        <f t="shared" si="1"/>
        <v>0</v>
      </c>
      <c r="L25" s="48">
        <f t="shared" si="2"/>
        <v>0</v>
      </c>
      <c r="M25" s="46">
        <f t="shared" si="3"/>
        <v>0</v>
      </c>
      <c r="N25" s="46">
        <f t="shared" si="4"/>
        <v>0</v>
      </c>
      <c r="O25" s="46">
        <f t="shared" si="5"/>
        <v>0</v>
      </c>
      <c r="P25" s="47">
        <f t="shared" si="6"/>
        <v>0</v>
      </c>
    </row>
    <row r="26" spans="1:16" ht="22.5" x14ac:dyDescent="0.2">
      <c r="A26" s="36">
        <f>IF(COUNTBLANK(B26)=1," ",COUNTA($B$15:B26))</f>
        <v>11</v>
      </c>
      <c r="B26" s="37" t="s">
        <v>66</v>
      </c>
      <c r="C26" s="45" t="s">
        <v>722</v>
      </c>
      <c r="D26" s="23" t="s">
        <v>75</v>
      </c>
      <c r="E26" s="66">
        <v>1518.5</v>
      </c>
      <c r="F26" s="67"/>
      <c r="G26" s="64"/>
      <c r="H26" s="46">
        <f t="shared" si="0"/>
        <v>0</v>
      </c>
      <c r="I26" s="64"/>
      <c r="J26" s="64"/>
      <c r="K26" s="47">
        <f t="shared" si="1"/>
        <v>0</v>
      </c>
      <c r="L26" s="48">
        <f t="shared" si="2"/>
        <v>0</v>
      </c>
      <c r="M26" s="46">
        <f t="shared" si="3"/>
        <v>0</v>
      </c>
      <c r="N26" s="46">
        <f t="shared" si="4"/>
        <v>0</v>
      </c>
      <c r="O26" s="46">
        <f t="shared" si="5"/>
        <v>0</v>
      </c>
      <c r="P26" s="47">
        <f t="shared" si="6"/>
        <v>0</v>
      </c>
    </row>
    <row r="27" spans="1:16" ht="45" x14ac:dyDescent="0.2">
      <c r="A27" s="36">
        <f>IF(COUNTBLANK(B27)=1," ",COUNTA($B$15:B27))</f>
        <v>12</v>
      </c>
      <c r="B27" s="37" t="s">
        <v>66</v>
      </c>
      <c r="C27" s="45" t="s">
        <v>251</v>
      </c>
      <c r="D27" s="23" t="s">
        <v>75</v>
      </c>
      <c r="E27" s="66">
        <v>129.5</v>
      </c>
      <c r="F27" s="67"/>
      <c r="G27" s="64"/>
      <c r="H27" s="46">
        <f t="shared" si="0"/>
        <v>0</v>
      </c>
      <c r="I27" s="64"/>
      <c r="J27" s="64"/>
      <c r="K27" s="47">
        <f t="shared" si="1"/>
        <v>0</v>
      </c>
      <c r="L27" s="48">
        <f t="shared" si="2"/>
        <v>0</v>
      </c>
      <c r="M27" s="46">
        <f t="shared" si="3"/>
        <v>0</v>
      </c>
      <c r="N27" s="46">
        <f t="shared" si="4"/>
        <v>0</v>
      </c>
      <c r="O27" s="46">
        <f t="shared" si="5"/>
        <v>0</v>
      </c>
      <c r="P27" s="47">
        <f t="shared" si="6"/>
        <v>0</v>
      </c>
    </row>
    <row r="28" spans="1:16" ht="22.5" x14ac:dyDescent="0.2">
      <c r="A28" s="36">
        <f>IF(COUNTBLANK(B28)=1," ",COUNTA($B$15:B28))</f>
        <v>13</v>
      </c>
      <c r="B28" s="37" t="s">
        <v>66</v>
      </c>
      <c r="C28" s="45" t="s">
        <v>252</v>
      </c>
      <c r="D28" s="23" t="s">
        <v>75</v>
      </c>
      <c r="E28" s="66">
        <v>129.5</v>
      </c>
      <c r="F28" s="67"/>
      <c r="G28" s="64"/>
      <c r="H28" s="46">
        <f t="shared" si="0"/>
        <v>0</v>
      </c>
      <c r="I28" s="64"/>
      <c r="J28" s="64"/>
      <c r="K28" s="47">
        <f t="shared" si="1"/>
        <v>0</v>
      </c>
      <c r="L28" s="48">
        <f t="shared" si="2"/>
        <v>0</v>
      </c>
      <c r="M28" s="46">
        <f t="shared" si="3"/>
        <v>0</v>
      </c>
      <c r="N28" s="46">
        <f t="shared" si="4"/>
        <v>0</v>
      </c>
      <c r="O28" s="46">
        <f t="shared" si="5"/>
        <v>0</v>
      </c>
      <c r="P28" s="47">
        <f t="shared" si="6"/>
        <v>0</v>
      </c>
    </row>
    <row r="29" spans="1:16" ht="22.5" x14ac:dyDescent="0.2">
      <c r="A29" s="36">
        <f>IF(COUNTBLANK(B29)=1," ",COUNTA($B$15:B29))</f>
        <v>14</v>
      </c>
      <c r="B29" s="37" t="s">
        <v>66</v>
      </c>
      <c r="C29" s="45" t="s">
        <v>253</v>
      </c>
      <c r="D29" s="23" t="s">
        <v>75</v>
      </c>
      <c r="E29" s="66">
        <v>247.2</v>
      </c>
      <c r="F29" s="67"/>
      <c r="G29" s="64"/>
      <c r="H29" s="46">
        <f t="shared" si="0"/>
        <v>0</v>
      </c>
      <c r="I29" s="64"/>
      <c r="J29" s="64"/>
      <c r="K29" s="47">
        <f t="shared" si="1"/>
        <v>0</v>
      </c>
      <c r="L29" s="48">
        <f t="shared" si="2"/>
        <v>0</v>
      </c>
      <c r="M29" s="46">
        <f t="shared" si="3"/>
        <v>0</v>
      </c>
      <c r="N29" s="46">
        <f t="shared" si="4"/>
        <v>0</v>
      </c>
      <c r="O29" s="46">
        <f t="shared" si="5"/>
        <v>0</v>
      </c>
      <c r="P29" s="47">
        <f t="shared" si="6"/>
        <v>0</v>
      </c>
    </row>
    <row r="30" spans="1:16" ht="22.5" x14ac:dyDescent="0.2">
      <c r="A30" s="36">
        <f>IF(COUNTBLANK(B30)=1," ",COUNTA($B$15:B30))</f>
        <v>15</v>
      </c>
      <c r="B30" s="37" t="s">
        <v>66</v>
      </c>
      <c r="C30" s="45" t="s">
        <v>254</v>
      </c>
      <c r="D30" s="23" t="s">
        <v>75</v>
      </c>
      <c r="E30" s="66">
        <v>1525.5</v>
      </c>
      <c r="F30" s="67"/>
      <c r="G30" s="64"/>
      <c r="H30" s="46">
        <f t="shared" si="0"/>
        <v>0</v>
      </c>
      <c r="I30" s="64"/>
      <c r="J30" s="64"/>
      <c r="K30" s="47">
        <f t="shared" si="1"/>
        <v>0</v>
      </c>
      <c r="L30" s="48">
        <f t="shared" si="2"/>
        <v>0</v>
      </c>
      <c r="M30" s="46">
        <f t="shared" si="3"/>
        <v>0</v>
      </c>
      <c r="N30" s="46">
        <f t="shared" si="4"/>
        <v>0</v>
      </c>
      <c r="O30" s="46">
        <f t="shared" si="5"/>
        <v>0</v>
      </c>
      <c r="P30" s="47">
        <f t="shared" si="6"/>
        <v>0</v>
      </c>
    </row>
    <row r="31" spans="1:16" ht="22.5" x14ac:dyDescent="0.2">
      <c r="A31" s="36">
        <f>IF(COUNTBLANK(B31)=1," ",COUNTA($B$15:B31))</f>
        <v>16</v>
      </c>
      <c r="B31" s="37" t="s">
        <v>66</v>
      </c>
      <c r="C31" s="45" t="s">
        <v>255</v>
      </c>
      <c r="D31" s="23" t="s">
        <v>75</v>
      </c>
      <c r="E31" s="66">
        <v>30.99</v>
      </c>
      <c r="F31" s="67"/>
      <c r="G31" s="64"/>
      <c r="H31" s="46">
        <f t="shared" si="0"/>
        <v>0</v>
      </c>
      <c r="I31" s="64"/>
      <c r="J31" s="64"/>
      <c r="K31" s="47">
        <f t="shared" si="1"/>
        <v>0</v>
      </c>
      <c r="L31" s="48">
        <f t="shared" si="2"/>
        <v>0</v>
      </c>
      <c r="M31" s="46">
        <f t="shared" si="3"/>
        <v>0</v>
      </c>
      <c r="N31" s="46">
        <f t="shared" si="4"/>
        <v>0</v>
      </c>
      <c r="O31" s="46">
        <f t="shared" si="5"/>
        <v>0</v>
      </c>
      <c r="P31" s="47">
        <f t="shared" si="6"/>
        <v>0</v>
      </c>
    </row>
    <row r="32" spans="1:16" ht="22.5" x14ac:dyDescent="0.2">
      <c r="A32" s="36">
        <f>IF(COUNTBLANK(B32)=1," ",COUNTA($B$15:B32))</f>
        <v>17</v>
      </c>
      <c r="B32" s="37" t="s">
        <v>66</v>
      </c>
      <c r="C32" s="45" t="s">
        <v>256</v>
      </c>
      <c r="D32" s="23" t="s">
        <v>71</v>
      </c>
      <c r="E32" s="66">
        <v>18</v>
      </c>
      <c r="F32" s="67"/>
      <c r="G32" s="64"/>
      <c r="H32" s="46">
        <f t="shared" si="0"/>
        <v>0</v>
      </c>
      <c r="I32" s="64"/>
      <c r="J32" s="64"/>
      <c r="K32" s="47">
        <f t="shared" si="1"/>
        <v>0</v>
      </c>
      <c r="L32" s="48">
        <f t="shared" si="2"/>
        <v>0</v>
      </c>
      <c r="M32" s="46">
        <f t="shared" si="3"/>
        <v>0</v>
      </c>
      <c r="N32" s="46">
        <f t="shared" si="4"/>
        <v>0</v>
      </c>
      <c r="O32" s="46">
        <f t="shared" si="5"/>
        <v>0</v>
      </c>
      <c r="P32" s="47">
        <f t="shared" si="6"/>
        <v>0</v>
      </c>
    </row>
    <row r="33" spans="1:16" ht="22.5" x14ac:dyDescent="0.2">
      <c r="A33" s="36">
        <f>IF(COUNTBLANK(B33)=1," ",COUNTA($B$15:B33))</f>
        <v>18</v>
      </c>
      <c r="B33" s="37" t="s">
        <v>66</v>
      </c>
      <c r="C33" s="45" t="s">
        <v>257</v>
      </c>
      <c r="D33" s="23" t="s">
        <v>75</v>
      </c>
      <c r="E33" s="66">
        <v>97</v>
      </c>
      <c r="F33" s="67"/>
      <c r="G33" s="64"/>
      <c r="H33" s="46">
        <f t="shared" si="0"/>
        <v>0</v>
      </c>
      <c r="I33" s="64"/>
      <c r="J33" s="64"/>
      <c r="K33" s="47">
        <f t="shared" si="1"/>
        <v>0</v>
      </c>
      <c r="L33" s="48">
        <f t="shared" si="2"/>
        <v>0</v>
      </c>
      <c r="M33" s="46">
        <f t="shared" si="3"/>
        <v>0</v>
      </c>
      <c r="N33" s="46">
        <f t="shared" si="4"/>
        <v>0</v>
      </c>
      <c r="O33" s="46">
        <f t="shared" si="5"/>
        <v>0</v>
      </c>
      <c r="P33" s="47">
        <f t="shared" si="6"/>
        <v>0</v>
      </c>
    </row>
    <row r="34" spans="1:16" x14ac:dyDescent="0.2">
      <c r="A34" s="36" t="str">
        <f>IF(COUNTBLANK(B34)=1," ",COUNTA($B$15:B34))</f>
        <v xml:space="preserve"> </v>
      </c>
      <c r="B34" s="37"/>
      <c r="C34" s="45" t="s">
        <v>258</v>
      </c>
      <c r="D34" s="23" t="s">
        <v>149</v>
      </c>
      <c r="E34" s="66">
        <v>2.91</v>
      </c>
      <c r="F34" s="67"/>
      <c r="G34" s="64"/>
      <c r="H34" s="46">
        <f t="shared" si="0"/>
        <v>0</v>
      </c>
      <c r="I34" s="64"/>
      <c r="J34" s="64"/>
      <c r="K34" s="47">
        <f t="shared" si="1"/>
        <v>0</v>
      </c>
      <c r="L34" s="48">
        <f t="shared" si="2"/>
        <v>0</v>
      </c>
      <c r="M34" s="46">
        <f t="shared" si="3"/>
        <v>0</v>
      </c>
      <c r="N34" s="46">
        <f t="shared" si="4"/>
        <v>0</v>
      </c>
      <c r="O34" s="46">
        <f t="shared" si="5"/>
        <v>0</v>
      </c>
      <c r="P34" s="47">
        <f t="shared" si="6"/>
        <v>0</v>
      </c>
    </row>
    <row r="35" spans="1:16" x14ac:dyDescent="0.2">
      <c r="A35" s="36">
        <f>IF(COUNTBLANK(B35)=1," ",COUNTA($B$15:B35))</f>
        <v>19</v>
      </c>
      <c r="B35" s="37" t="s">
        <v>66</v>
      </c>
      <c r="C35" s="45" t="s">
        <v>259</v>
      </c>
      <c r="D35" s="23" t="s">
        <v>75</v>
      </c>
      <c r="E35" s="66">
        <v>247.2</v>
      </c>
      <c r="F35" s="67"/>
      <c r="G35" s="64"/>
      <c r="H35" s="46">
        <f t="shared" si="0"/>
        <v>0</v>
      </c>
      <c r="I35" s="64"/>
      <c r="J35" s="64"/>
      <c r="K35" s="47">
        <f t="shared" si="1"/>
        <v>0</v>
      </c>
      <c r="L35" s="48">
        <f t="shared" si="2"/>
        <v>0</v>
      </c>
      <c r="M35" s="46">
        <f t="shared" si="3"/>
        <v>0</v>
      </c>
      <c r="N35" s="46">
        <f t="shared" si="4"/>
        <v>0</v>
      </c>
      <c r="O35" s="46">
        <f t="shared" si="5"/>
        <v>0</v>
      </c>
      <c r="P35" s="47">
        <f t="shared" si="6"/>
        <v>0</v>
      </c>
    </row>
    <row r="36" spans="1:16" ht="22.5" x14ac:dyDescent="0.2">
      <c r="A36" s="36">
        <f>IF(COUNTBLANK(B36)=1," ",COUNTA($B$15:B36))</f>
        <v>20</v>
      </c>
      <c r="B36" s="37" t="s">
        <v>66</v>
      </c>
      <c r="C36" s="45" t="s">
        <v>260</v>
      </c>
      <c r="D36" s="23" t="s">
        <v>75</v>
      </c>
      <c r="E36" s="66">
        <v>96.5</v>
      </c>
      <c r="F36" s="67"/>
      <c r="G36" s="64"/>
      <c r="H36" s="46">
        <f t="shared" si="0"/>
        <v>0</v>
      </c>
      <c r="I36" s="64"/>
      <c r="J36" s="64"/>
      <c r="K36" s="47">
        <f t="shared" si="1"/>
        <v>0</v>
      </c>
      <c r="L36" s="48">
        <f t="shared" si="2"/>
        <v>0</v>
      </c>
      <c r="M36" s="46">
        <f t="shared" si="3"/>
        <v>0</v>
      </c>
      <c r="N36" s="46">
        <f t="shared" si="4"/>
        <v>0</v>
      </c>
      <c r="O36" s="46">
        <f t="shared" si="5"/>
        <v>0</v>
      </c>
      <c r="P36" s="47">
        <f t="shared" si="6"/>
        <v>0</v>
      </c>
    </row>
    <row r="37" spans="1:16" ht="22.5" x14ac:dyDescent="0.2">
      <c r="A37" s="36">
        <f>IF(COUNTBLANK(B37)=1," ",COUNTA($B$15:B37))</f>
        <v>21</v>
      </c>
      <c r="B37" s="37" t="s">
        <v>66</v>
      </c>
      <c r="C37" s="45" t="s">
        <v>261</v>
      </c>
      <c r="D37" s="23" t="s">
        <v>75</v>
      </c>
      <c r="E37" s="66">
        <v>1525.5</v>
      </c>
      <c r="F37" s="67"/>
      <c r="G37" s="64"/>
      <c r="H37" s="46">
        <f t="shared" si="0"/>
        <v>0</v>
      </c>
      <c r="I37" s="64"/>
      <c r="J37" s="64"/>
      <c r="K37" s="47">
        <f t="shared" si="1"/>
        <v>0</v>
      </c>
      <c r="L37" s="48">
        <f t="shared" si="2"/>
        <v>0</v>
      </c>
      <c r="M37" s="46">
        <f t="shared" si="3"/>
        <v>0</v>
      </c>
      <c r="N37" s="46">
        <f t="shared" si="4"/>
        <v>0</v>
      </c>
      <c r="O37" s="46">
        <f t="shared" si="5"/>
        <v>0</v>
      </c>
      <c r="P37" s="47">
        <f t="shared" si="6"/>
        <v>0</v>
      </c>
    </row>
    <row r="38" spans="1:16" ht="22.5" x14ac:dyDescent="0.2">
      <c r="A38" s="36">
        <f>IF(COUNTBLANK(B38)=1," ",COUNTA($B$15:B38))</f>
        <v>22</v>
      </c>
      <c r="B38" s="37" t="s">
        <v>66</v>
      </c>
      <c r="C38" s="45" t="s">
        <v>262</v>
      </c>
      <c r="D38" s="23" t="s">
        <v>75</v>
      </c>
      <c r="E38" s="66">
        <v>1525.5</v>
      </c>
      <c r="F38" s="67"/>
      <c r="G38" s="64"/>
      <c r="H38" s="46">
        <f t="shared" si="0"/>
        <v>0</v>
      </c>
      <c r="I38" s="64"/>
      <c r="J38" s="64"/>
      <c r="K38" s="47">
        <f t="shared" si="1"/>
        <v>0</v>
      </c>
      <c r="L38" s="48">
        <f t="shared" si="2"/>
        <v>0</v>
      </c>
      <c r="M38" s="46">
        <f t="shared" si="3"/>
        <v>0</v>
      </c>
      <c r="N38" s="46">
        <f t="shared" si="4"/>
        <v>0</v>
      </c>
      <c r="O38" s="46">
        <f t="shared" si="5"/>
        <v>0</v>
      </c>
      <c r="P38" s="47">
        <f t="shared" si="6"/>
        <v>0</v>
      </c>
    </row>
    <row r="39" spans="1:16" ht="22.5" x14ac:dyDescent="0.2">
      <c r="A39" s="36">
        <f>IF(COUNTBLANK(B39)=1," ",COUNTA($B$15:B39))</f>
        <v>23</v>
      </c>
      <c r="B39" s="37" t="s">
        <v>66</v>
      </c>
      <c r="C39" s="45" t="s">
        <v>263</v>
      </c>
      <c r="D39" s="23" t="s">
        <v>75</v>
      </c>
      <c r="E39" s="66">
        <v>27.6</v>
      </c>
      <c r="F39" s="67"/>
      <c r="G39" s="64"/>
      <c r="H39" s="46">
        <f t="shared" si="0"/>
        <v>0</v>
      </c>
      <c r="I39" s="64"/>
      <c r="J39" s="64"/>
      <c r="K39" s="47">
        <f t="shared" si="1"/>
        <v>0</v>
      </c>
      <c r="L39" s="48">
        <f t="shared" si="2"/>
        <v>0</v>
      </c>
      <c r="M39" s="46">
        <f t="shared" si="3"/>
        <v>0</v>
      </c>
      <c r="N39" s="46">
        <f t="shared" si="4"/>
        <v>0</v>
      </c>
      <c r="O39" s="46">
        <f t="shared" si="5"/>
        <v>0</v>
      </c>
      <c r="P39" s="47">
        <f t="shared" si="6"/>
        <v>0</v>
      </c>
    </row>
    <row r="40" spans="1:16" ht="22.5" x14ac:dyDescent="0.2">
      <c r="A40" s="36">
        <f>IF(COUNTBLANK(B40)=1," ",COUNTA($B$15:B40))</f>
        <v>24</v>
      </c>
      <c r="B40" s="37" t="s">
        <v>66</v>
      </c>
      <c r="C40" s="45" t="s">
        <v>264</v>
      </c>
      <c r="D40" s="23" t="s">
        <v>75</v>
      </c>
      <c r="E40" s="66">
        <v>2.8600000000000003</v>
      </c>
      <c r="F40" s="67"/>
      <c r="G40" s="64"/>
      <c r="H40" s="46">
        <f t="shared" si="0"/>
        <v>0</v>
      </c>
      <c r="I40" s="64"/>
      <c r="J40" s="64"/>
      <c r="K40" s="47">
        <f t="shared" si="1"/>
        <v>0</v>
      </c>
      <c r="L40" s="48">
        <f t="shared" si="2"/>
        <v>0</v>
      </c>
      <c r="M40" s="46">
        <f t="shared" si="3"/>
        <v>0</v>
      </c>
      <c r="N40" s="46">
        <f t="shared" si="4"/>
        <v>0</v>
      </c>
      <c r="O40" s="46">
        <f t="shared" si="5"/>
        <v>0</v>
      </c>
      <c r="P40" s="47">
        <f t="shared" si="6"/>
        <v>0</v>
      </c>
    </row>
    <row r="41" spans="1:16" x14ac:dyDescent="0.2">
      <c r="A41" s="36" t="str">
        <f>IF(COUNTBLANK(B41)=1," ",COUNTA($B$15:B41))</f>
        <v xml:space="preserve"> </v>
      </c>
      <c r="B41" s="37"/>
      <c r="C41" s="45" t="s">
        <v>265</v>
      </c>
      <c r="D41" s="23" t="s">
        <v>149</v>
      </c>
      <c r="E41" s="66">
        <v>3.75</v>
      </c>
      <c r="F41" s="67"/>
      <c r="G41" s="64"/>
      <c r="H41" s="46">
        <f t="shared" si="0"/>
        <v>0</v>
      </c>
      <c r="I41" s="64"/>
      <c r="J41" s="64"/>
      <c r="K41" s="47">
        <f t="shared" si="1"/>
        <v>0</v>
      </c>
      <c r="L41" s="48">
        <f t="shared" si="2"/>
        <v>0</v>
      </c>
      <c r="M41" s="46">
        <f t="shared" si="3"/>
        <v>0</v>
      </c>
      <c r="N41" s="46">
        <f t="shared" si="4"/>
        <v>0</v>
      </c>
      <c r="O41" s="46">
        <f t="shared" si="5"/>
        <v>0</v>
      </c>
      <c r="P41" s="47">
        <f t="shared" si="6"/>
        <v>0</v>
      </c>
    </row>
    <row r="42" spans="1:16" ht="22.5" x14ac:dyDescent="0.2">
      <c r="A42" s="36">
        <f>IF(COUNTBLANK(B42)=1," ",COUNTA($B$15:B42))</f>
        <v>25</v>
      </c>
      <c r="B42" s="37" t="s">
        <v>66</v>
      </c>
      <c r="C42" s="45" t="s">
        <v>266</v>
      </c>
      <c r="D42" s="23" t="s">
        <v>75</v>
      </c>
      <c r="E42" s="66">
        <v>29.150000000000002</v>
      </c>
      <c r="F42" s="67"/>
      <c r="G42" s="64"/>
      <c r="H42" s="46">
        <f t="shared" si="0"/>
        <v>0</v>
      </c>
      <c r="I42" s="64"/>
      <c r="J42" s="64"/>
      <c r="K42" s="47">
        <f t="shared" si="1"/>
        <v>0</v>
      </c>
      <c r="L42" s="48">
        <f t="shared" si="2"/>
        <v>0</v>
      </c>
      <c r="M42" s="46">
        <f t="shared" si="3"/>
        <v>0</v>
      </c>
      <c r="N42" s="46">
        <f t="shared" si="4"/>
        <v>0</v>
      </c>
      <c r="O42" s="46">
        <f t="shared" si="5"/>
        <v>0</v>
      </c>
      <c r="P42" s="47">
        <f t="shared" si="6"/>
        <v>0</v>
      </c>
    </row>
    <row r="43" spans="1:16" x14ac:dyDescent="0.2">
      <c r="A43" s="36" t="str">
        <f>IF(COUNTBLANK(B43)=1," ",COUNTA($B$15:B43))</f>
        <v xml:space="preserve"> </v>
      </c>
      <c r="B43" s="37"/>
      <c r="C43" s="45" t="s">
        <v>258</v>
      </c>
      <c r="D43" s="23" t="s">
        <v>149</v>
      </c>
      <c r="E43" s="66">
        <v>0.88</v>
      </c>
      <c r="F43" s="67"/>
      <c r="G43" s="64"/>
      <c r="H43" s="46">
        <f t="shared" si="0"/>
        <v>0</v>
      </c>
      <c r="I43" s="64"/>
      <c r="J43" s="64"/>
      <c r="K43" s="47">
        <f t="shared" si="1"/>
        <v>0</v>
      </c>
      <c r="L43" s="48">
        <f t="shared" si="2"/>
        <v>0</v>
      </c>
      <c r="M43" s="46">
        <f t="shared" si="3"/>
        <v>0</v>
      </c>
      <c r="N43" s="46">
        <f t="shared" si="4"/>
        <v>0</v>
      </c>
      <c r="O43" s="46">
        <f t="shared" si="5"/>
        <v>0</v>
      </c>
      <c r="P43" s="47">
        <f t="shared" si="6"/>
        <v>0</v>
      </c>
    </row>
    <row r="44" spans="1:16" ht="22.5" x14ac:dyDescent="0.2">
      <c r="A44" s="36" t="str">
        <f>IF(COUNTBLANK(B44)=1," ",COUNTA($B$15:B44))</f>
        <v xml:space="preserve"> </v>
      </c>
      <c r="B44" s="37"/>
      <c r="C44" s="45" t="s">
        <v>267</v>
      </c>
      <c r="D44" s="23" t="s">
        <v>88</v>
      </c>
      <c r="E44" s="66">
        <v>165.67200000000003</v>
      </c>
      <c r="F44" s="67"/>
      <c r="G44" s="64"/>
      <c r="H44" s="46">
        <f t="shared" si="0"/>
        <v>0</v>
      </c>
      <c r="I44" s="64"/>
      <c r="J44" s="64"/>
      <c r="K44" s="47">
        <f t="shared" si="1"/>
        <v>0</v>
      </c>
      <c r="L44" s="48">
        <f t="shared" si="2"/>
        <v>0</v>
      </c>
      <c r="M44" s="46">
        <f t="shared" si="3"/>
        <v>0</v>
      </c>
      <c r="N44" s="46">
        <f t="shared" si="4"/>
        <v>0</v>
      </c>
      <c r="O44" s="46">
        <f t="shared" si="5"/>
        <v>0</v>
      </c>
      <c r="P44" s="47">
        <f t="shared" si="6"/>
        <v>0</v>
      </c>
    </row>
    <row r="45" spans="1:16" ht="22.5" x14ac:dyDescent="0.2">
      <c r="A45" s="36" t="str">
        <f>IF(COUNTBLANK(B45)=1," ",COUNTA($B$15:B45))</f>
        <v xml:space="preserve"> </v>
      </c>
      <c r="B45" s="37"/>
      <c r="C45" s="45" t="s">
        <v>268</v>
      </c>
      <c r="D45" s="23" t="s">
        <v>71</v>
      </c>
      <c r="E45" s="66">
        <v>354</v>
      </c>
      <c r="F45" s="67"/>
      <c r="G45" s="64"/>
      <c r="H45" s="46">
        <f t="shared" si="0"/>
        <v>0</v>
      </c>
      <c r="I45" s="64"/>
      <c r="J45" s="64"/>
      <c r="K45" s="47">
        <f t="shared" si="1"/>
        <v>0</v>
      </c>
      <c r="L45" s="48">
        <f t="shared" si="2"/>
        <v>0</v>
      </c>
      <c r="M45" s="46">
        <f t="shared" si="3"/>
        <v>0</v>
      </c>
      <c r="N45" s="46">
        <f t="shared" si="4"/>
        <v>0</v>
      </c>
      <c r="O45" s="46">
        <f t="shared" si="5"/>
        <v>0</v>
      </c>
      <c r="P45" s="47">
        <f t="shared" si="6"/>
        <v>0</v>
      </c>
    </row>
    <row r="46" spans="1:16" ht="22.5" x14ac:dyDescent="0.2">
      <c r="A46" s="36">
        <f>IF(COUNTBLANK(B46)=1," ",COUNTA($B$15:B46))</f>
        <v>26</v>
      </c>
      <c r="B46" s="37" t="s">
        <v>66</v>
      </c>
      <c r="C46" s="45" t="s">
        <v>269</v>
      </c>
      <c r="D46" s="23" t="s">
        <v>75</v>
      </c>
      <c r="E46" s="66">
        <v>43.500000000000007</v>
      </c>
      <c r="F46" s="67"/>
      <c r="G46" s="64"/>
      <c r="H46" s="46">
        <f t="shared" si="0"/>
        <v>0</v>
      </c>
      <c r="I46" s="64"/>
      <c r="J46" s="64"/>
      <c r="K46" s="47">
        <f t="shared" si="1"/>
        <v>0</v>
      </c>
      <c r="L46" s="48">
        <f t="shared" si="2"/>
        <v>0</v>
      </c>
      <c r="M46" s="46">
        <f t="shared" si="3"/>
        <v>0</v>
      </c>
      <c r="N46" s="46">
        <f t="shared" si="4"/>
        <v>0</v>
      </c>
      <c r="O46" s="46">
        <f t="shared" si="5"/>
        <v>0</v>
      </c>
      <c r="P46" s="47">
        <f t="shared" si="6"/>
        <v>0</v>
      </c>
    </row>
    <row r="47" spans="1:16" x14ac:dyDescent="0.2">
      <c r="A47" s="36">
        <f>IF(COUNTBLANK(B47)=1," ",COUNTA($B$15:B47))</f>
        <v>27</v>
      </c>
      <c r="B47" s="37" t="s">
        <v>66</v>
      </c>
      <c r="C47" s="45" t="s">
        <v>270</v>
      </c>
      <c r="D47" s="23" t="s">
        <v>75</v>
      </c>
      <c r="E47" s="66">
        <v>11.681999999999999</v>
      </c>
      <c r="F47" s="67"/>
      <c r="G47" s="64"/>
      <c r="H47" s="46">
        <f t="shared" si="0"/>
        <v>0</v>
      </c>
      <c r="I47" s="64"/>
      <c r="J47" s="64"/>
      <c r="K47" s="47">
        <f t="shared" si="1"/>
        <v>0</v>
      </c>
      <c r="L47" s="48">
        <f t="shared" si="2"/>
        <v>0</v>
      </c>
      <c r="M47" s="46">
        <f t="shared" si="3"/>
        <v>0</v>
      </c>
      <c r="N47" s="46">
        <f t="shared" si="4"/>
        <v>0</v>
      </c>
      <c r="O47" s="46">
        <f t="shared" si="5"/>
        <v>0</v>
      </c>
      <c r="P47" s="47">
        <f t="shared" si="6"/>
        <v>0</v>
      </c>
    </row>
    <row r="48" spans="1:16" x14ac:dyDescent="0.2">
      <c r="A48" s="36" t="str">
        <f>IF(COUNTBLANK(B48)=1," ",COUNTA($B$15:B48))</f>
        <v xml:space="preserve"> </v>
      </c>
      <c r="B48" s="37"/>
      <c r="C48" s="45" t="s">
        <v>271</v>
      </c>
      <c r="D48" s="23" t="s">
        <v>88</v>
      </c>
      <c r="E48" s="66">
        <v>4.6727999999999996</v>
      </c>
      <c r="F48" s="67"/>
      <c r="G48" s="64"/>
      <c r="H48" s="46">
        <f t="shared" si="0"/>
        <v>0</v>
      </c>
      <c r="I48" s="64"/>
      <c r="J48" s="64"/>
      <c r="K48" s="47">
        <f t="shared" si="1"/>
        <v>0</v>
      </c>
      <c r="L48" s="48">
        <f t="shared" si="2"/>
        <v>0</v>
      </c>
      <c r="M48" s="46">
        <f t="shared" si="3"/>
        <v>0</v>
      </c>
      <c r="N48" s="46">
        <f t="shared" si="4"/>
        <v>0</v>
      </c>
      <c r="O48" s="46">
        <f t="shared" si="5"/>
        <v>0</v>
      </c>
      <c r="P48" s="47">
        <f t="shared" si="6"/>
        <v>0</v>
      </c>
    </row>
    <row r="49" spans="1:16" ht="22.5" x14ac:dyDescent="0.2">
      <c r="A49" s="36">
        <f>IF(COUNTBLANK(B49)=1," ",COUNTA($B$15:B49))</f>
        <v>28</v>
      </c>
      <c r="B49" s="37" t="s">
        <v>66</v>
      </c>
      <c r="C49" s="45" t="s">
        <v>272</v>
      </c>
      <c r="D49" s="23"/>
      <c r="E49" s="66"/>
      <c r="F49" s="67"/>
      <c r="G49" s="64"/>
      <c r="H49" s="46">
        <f t="shared" si="0"/>
        <v>0</v>
      </c>
      <c r="I49" s="64"/>
      <c r="J49" s="64"/>
      <c r="K49" s="47">
        <f t="shared" si="1"/>
        <v>0</v>
      </c>
      <c r="L49" s="48">
        <f t="shared" si="2"/>
        <v>0</v>
      </c>
      <c r="M49" s="46">
        <f t="shared" si="3"/>
        <v>0</v>
      </c>
      <c r="N49" s="46">
        <f t="shared" si="4"/>
        <v>0</v>
      </c>
      <c r="O49" s="46">
        <f t="shared" si="5"/>
        <v>0</v>
      </c>
      <c r="P49" s="47">
        <f t="shared" si="6"/>
        <v>0</v>
      </c>
    </row>
    <row r="50" spans="1:16" ht="45" x14ac:dyDescent="0.2">
      <c r="A50" s="36">
        <f>IF(COUNTBLANK(B50)=1," ",COUNTA($B$15:B50))</f>
        <v>29</v>
      </c>
      <c r="B50" s="37" t="s">
        <v>66</v>
      </c>
      <c r="C50" s="45" t="s">
        <v>273</v>
      </c>
      <c r="D50" s="23" t="s">
        <v>75</v>
      </c>
      <c r="E50" s="66">
        <v>15.95</v>
      </c>
      <c r="F50" s="67"/>
      <c r="G50" s="64"/>
      <c r="H50" s="46">
        <f t="shared" si="0"/>
        <v>0</v>
      </c>
      <c r="I50" s="64"/>
      <c r="J50" s="64"/>
      <c r="K50" s="47">
        <f t="shared" si="1"/>
        <v>0</v>
      </c>
      <c r="L50" s="48">
        <f t="shared" si="2"/>
        <v>0</v>
      </c>
      <c r="M50" s="46">
        <f t="shared" si="3"/>
        <v>0</v>
      </c>
      <c r="N50" s="46">
        <f t="shared" si="4"/>
        <v>0</v>
      </c>
      <c r="O50" s="46">
        <f t="shared" si="5"/>
        <v>0</v>
      </c>
      <c r="P50" s="47">
        <f t="shared" si="6"/>
        <v>0</v>
      </c>
    </row>
    <row r="51" spans="1:16" x14ac:dyDescent="0.2">
      <c r="A51" s="36" t="str">
        <f>IF(COUNTBLANK(B51)=1," ",COUNTA($B$15:B51))</f>
        <v xml:space="preserve"> </v>
      </c>
      <c r="B51" s="37"/>
      <c r="C51" s="45" t="s">
        <v>258</v>
      </c>
      <c r="D51" s="23" t="s">
        <v>149</v>
      </c>
      <c r="E51" s="66">
        <v>0.48</v>
      </c>
      <c r="F51" s="67"/>
      <c r="G51" s="64"/>
      <c r="H51" s="46">
        <f t="shared" si="0"/>
        <v>0</v>
      </c>
      <c r="I51" s="64"/>
      <c r="J51" s="64"/>
      <c r="K51" s="47">
        <f t="shared" si="1"/>
        <v>0</v>
      </c>
      <c r="L51" s="48">
        <f t="shared" si="2"/>
        <v>0</v>
      </c>
      <c r="M51" s="46">
        <f t="shared" si="3"/>
        <v>0</v>
      </c>
      <c r="N51" s="46">
        <f t="shared" si="4"/>
        <v>0</v>
      </c>
      <c r="O51" s="46">
        <f t="shared" si="5"/>
        <v>0</v>
      </c>
      <c r="P51" s="47">
        <f t="shared" si="6"/>
        <v>0</v>
      </c>
    </row>
    <row r="52" spans="1:16" ht="45" x14ac:dyDescent="0.2">
      <c r="A52" s="36" t="str">
        <f>IF(COUNTBLANK(B52)=1," ",COUNTA($B$15:B52))</f>
        <v xml:space="preserve"> </v>
      </c>
      <c r="B52" s="37"/>
      <c r="C52" s="45" t="s">
        <v>274</v>
      </c>
      <c r="D52" s="23" t="s">
        <v>149</v>
      </c>
      <c r="E52" s="66">
        <v>0.79750000000000021</v>
      </c>
      <c r="F52" s="67"/>
      <c r="G52" s="64"/>
      <c r="H52" s="46">
        <f t="shared" si="0"/>
        <v>0</v>
      </c>
      <c r="I52" s="64"/>
      <c r="J52" s="64"/>
      <c r="K52" s="47">
        <f t="shared" si="1"/>
        <v>0</v>
      </c>
      <c r="L52" s="48">
        <f t="shared" si="2"/>
        <v>0</v>
      </c>
      <c r="M52" s="46">
        <f t="shared" si="3"/>
        <v>0</v>
      </c>
      <c r="N52" s="46">
        <f t="shared" si="4"/>
        <v>0</v>
      </c>
      <c r="O52" s="46">
        <f t="shared" si="5"/>
        <v>0</v>
      </c>
      <c r="P52" s="47">
        <f t="shared" si="6"/>
        <v>0</v>
      </c>
    </row>
    <row r="53" spans="1:16" ht="22.5" x14ac:dyDescent="0.2">
      <c r="A53" s="36" t="str">
        <f>IF(COUNTBLANK(B53)=1," ",COUNTA($B$15:B53))</f>
        <v xml:space="preserve"> </v>
      </c>
      <c r="B53" s="37"/>
      <c r="C53" s="45" t="s">
        <v>275</v>
      </c>
      <c r="D53" s="23" t="s">
        <v>71</v>
      </c>
      <c r="E53" s="66">
        <v>220</v>
      </c>
      <c r="F53" s="67"/>
      <c r="G53" s="64"/>
      <c r="H53" s="46">
        <f t="shared" si="0"/>
        <v>0</v>
      </c>
      <c r="I53" s="64"/>
      <c r="J53" s="64"/>
      <c r="K53" s="47">
        <f t="shared" si="1"/>
        <v>0</v>
      </c>
      <c r="L53" s="48">
        <f t="shared" si="2"/>
        <v>0</v>
      </c>
      <c r="M53" s="46">
        <f t="shared" si="3"/>
        <v>0</v>
      </c>
      <c r="N53" s="46">
        <f t="shared" si="4"/>
        <v>0</v>
      </c>
      <c r="O53" s="46">
        <f t="shared" si="5"/>
        <v>0</v>
      </c>
      <c r="P53" s="47">
        <f t="shared" si="6"/>
        <v>0</v>
      </c>
    </row>
    <row r="54" spans="1:16" ht="22.5" x14ac:dyDescent="0.2">
      <c r="A54" s="36" t="str">
        <f>IF(COUNTBLANK(B54)=1," ",COUNTA($B$15:B54))</f>
        <v xml:space="preserve"> </v>
      </c>
      <c r="B54" s="37"/>
      <c r="C54" s="45" t="s">
        <v>276</v>
      </c>
      <c r="D54" s="23" t="s">
        <v>88</v>
      </c>
      <c r="E54" s="66">
        <v>110.0736</v>
      </c>
      <c r="F54" s="67"/>
      <c r="G54" s="64"/>
      <c r="H54" s="46">
        <f t="shared" si="0"/>
        <v>0</v>
      </c>
      <c r="I54" s="64"/>
      <c r="J54" s="64"/>
      <c r="K54" s="47">
        <f t="shared" si="1"/>
        <v>0</v>
      </c>
      <c r="L54" s="48">
        <f t="shared" si="2"/>
        <v>0</v>
      </c>
      <c r="M54" s="46">
        <f t="shared" si="3"/>
        <v>0</v>
      </c>
      <c r="N54" s="46">
        <f t="shared" si="4"/>
        <v>0</v>
      </c>
      <c r="O54" s="46">
        <f t="shared" si="5"/>
        <v>0</v>
      </c>
      <c r="P54" s="47">
        <f t="shared" si="6"/>
        <v>0</v>
      </c>
    </row>
    <row r="55" spans="1:16" x14ac:dyDescent="0.2">
      <c r="A55" s="36" t="str">
        <f>IF(COUNTBLANK(B55)=1," ",COUNTA($B$15:B55))</f>
        <v xml:space="preserve"> </v>
      </c>
      <c r="B55" s="37"/>
      <c r="C55" s="45" t="s">
        <v>277</v>
      </c>
      <c r="D55" s="23" t="s">
        <v>71</v>
      </c>
      <c r="E55" s="66">
        <v>588</v>
      </c>
      <c r="F55" s="67"/>
      <c r="G55" s="64"/>
      <c r="H55" s="46">
        <f t="shared" si="0"/>
        <v>0</v>
      </c>
      <c r="I55" s="64"/>
      <c r="J55" s="64"/>
      <c r="K55" s="47">
        <f t="shared" si="1"/>
        <v>0</v>
      </c>
      <c r="L55" s="48">
        <f t="shared" si="2"/>
        <v>0</v>
      </c>
      <c r="M55" s="46">
        <f t="shared" si="3"/>
        <v>0</v>
      </c>
      <c r="N55" s="46">
        <f t="shared" si="4"/>
        <v>0</v>
      </c>
      <c r="O55" s="46">
        <f t="shared" si="5"/>
        <v>0</v>
      </c>
      <c r="P55" s="47">
        <f t="shared" si="6"/>
        <v>0</v>
      </c>
    </row>
    <row r="56" spans="1:16" x14ac:dyDescent="0.2">
      <c r="A56" s="36">
        <f>IF(COUNTBLANK(B56)=1," ",COUNTA($B$15:B56))</f>
        <v>30</v>
      </c>
      <c r="B56" s="37" t="s">
        <v>66</v>
      </c>
      <c r="C56" s="45" t="s">
        <v>278</v>
      </c>
      <c r="D56" s="23" t="s">
        <v>75</v>
      </c>
      <c r="E56" s="66">
        <v>7.7615999999999996</v>
      </c>
      <c r="F56" s="67"/>
      <c r="G56" s="64"/>
      <c r="H56" s="46">
        <f t="shared" si="0"/>
        <v>0</v>
      </c>
      <c r="I56" s="64"/>
      <c r="J56" s="64"/>
      <c r="K56" s="47">
        <f t="shared" si="1"/>
        <v>0</v>
      </c>
      <c r="L56" s="48">
        <f t="shared" si="2"/>
        <v>0</v>
      </c>
      <c r="M56" s="46">
        <f t="shared" si="3"/>
        <v>0</v>
      </c>
      <c r="N56" s="46">
        <f t="shared" si="4"/>
        <v>0</v>
      </c>
      <c r="O56" s="46">
        <f t="shared" si="5"/>
        <v>0</v>
      </c>
      <c r="P56" s="47">
        <f t="shared" si="6"/>
        <v>0</v>
      </c>
    </row>
    <row r="57" spans="1:16" x14ac:dyDescent="0.2">
      <c r="A57" s="36" t="str">
        <f>IF(COUNTBLANK(B57)=1," ",COUNTA($B$15:B57))</f>
        <v xml:space="preserve"> </v>
      </c>
      <c r="B57" s="37"/>
      <c r="C57" s="45" t="s">
        <v>271</v>
      </c>
      <c r="D57" s="23" t="s">
        <v>88</v>
      </c>
      <c r="E57" s="66">
        <v>3.1046399999999998</v>
      </c>
      <c r="F57" s="67"/>
      <c r="G57" s="64"/>
      <c r="H57" s="46">
        <f t="shared" si="0"/>
        <v>0</v>
      </c>
      <c r="I57" s="64"/>
      <c r="J57" s="64"/>
      <c r="K57" s="47">
        <f t="shared" si="1"/>
        <v>0</v>
      </c>
      <c r="L57" s="48">
        <f t="shared" si="2"/>
        <v>0</v>
      </c>
      <c r="M57" s="46">
        <f t="shared" si="3"/>
        <v>0</v>
      </c>
      <c r="N57" s="46">
        <f t="shared" si="4"/>
        <v>0</v>
      </c>
      <c r="O57" s="46">
        <f t="shared" si="5"/>
        <v>0</v>
      </c>
      <c r="P57" s="47">
        <f t="shared" si="6"/>
        <v>0</v>
      </c>
    </row>
    <row r="58" spans="1:16" ht="22.5" x14ac:dyDescent="0.2">
      <c r="A58" s="36">
        <f>IF(COUNTBLANK(B58)=1," ",COUNTA($B$15:B58))</f>
        <v>31</v>
      </c>
      <c r="B58" s="37" t="s">
        <v>66</v>
      </c>
      <c r="C58" s="45" t="s">
        <v>279</v>
      </c>
      <c r="D58" s="23" t="s">
        <v>75</v>
      </c>
      <c r="E58" s="66">
        <v>70.48</v>
      </c>
      <c r="F58" s="67"/>
      <c r="G58" s="64"/>
      <c r="H58" s="46">
        <f t="shared" si="0"/>
        <v>0</v>
      </c>
      <c r="I58" s="64"/>
      <c r="J58" s="64"/>
      <c r="K58" s="47">
        <f t="shared" si="1"/>
        <v>0</v>
      </c>
      <c r="L58" s="48">
        <f t="shared" si="2"/>
        <v>0</v>
      </c>
      <c r="M58" s="46">
        <f t="shared" si="3"/>
        <v>0</v>
      </c>
      <c r="N58" s="46">
        <f t="shared" si="4"/>
        <v>0</v>
      </c>
      <c r="O58" s="46">
        <f t="shared" si="5"/>
        <v>0</v>
      </c>
      <c r="P58" s="47">
        <f t="shared" si="6"/>
        <v>0</v>
      </c>
    </row>
    <row r="59" spans="1:16" ht="22.5" x14ac:dyDescent="0.2">
      <c r="A59" s="36">
        <f>IF(COUNTBLANK(B59)=1," ",COUNTA($B$15:B59))</f>
        <v>32</v>
      </c>
      <c r="B59" s="37" t="s">
        <v>66</v>
      </c>
      <c r="C59" s="45" t="s">
        <v>280</v>
      </c>
      <c r="D59" s="23" t="s">
        <v>71</v>
      </c>
      <c r="E59" s="66">
        <v>5</v>
      </c>
      <c r="F59" s="67"/>
      <c r="G59" s="64"/>
      <c r="H59" s="46">
        <f t="shared" si="0"/>
        <v>0</v>
      </c>
      <c r="I59" s="64"/>
      <c r="J59" s="64"/>
      <c r="K59" s="47">
        <f t="shared" si="1"/>
        <v>0</v>
      </c>
      <c r="L59" s="48">
        <f t="shared" si="2"/>
        <v>0</v>
      </c>
      <c r="M59" s="46">
        <f t="shared" si="3"/>
        <v>0</v>
      </c>
      <c r="N59" s="46">
        <f t="shared" si="4"/>
        <v>0</v>
      </c>
      <c r="O59" s="46">
        <f t="shared" si="5"/>
        <v>0</v>
      </c>
      <c r="P59" s="47">
        <f t="shared" si="6"/>
        <v>0</v>
      </c>
    </row>
    <row r="60" spans="1:16" x14ac:dyDescent="0.2">
      <c r="A60" s="36">
        <f>IF(COUNTBLANK(B60)=1," ",COUNTA($B$15:B60))</f>
        <v>33</v>
      </c>
      <c r="B60" s="37" t="s">
        <v>66</v>
      </c>
      <c r="C60" s="45" t="s">
        <v>281</v>
      </c>
      <c r="D60" s="23" t="s">
        <v>68</v>
      </c>
      <c r="E60" s="66">
        <v>14</v>
      </c>
      <c r="F60" s="67"/>
      <c r="G60" s="64"/>
      <c r="H60" s="46">
        <f t="shared" si="0"/>
        <v>0</v>
      </c>
      <c r="I60" s="64"/>
      <c r="J60" s="64"/>
      <c r="K60" s="47">
        <f t="shared" si="1"/>
        <v>0</v>
      </c>
      <c r="L60" s="48">
        <f t="shared" si="2"/>
        <v>0</v>
      </c>
      <c r="M60" s="46">
        <f t="shared" si="3"/>
        <v>0</v>
      </c>
      <c r="N60" s="46">
        <f t="shared" si="4"/>
        <v>0</v>
      </c>
      <c r="O60" s="46">
        <f t="shared" si="5"/>
        <v>0</v>
      </c>
      <c r="P60" s="47">
        <f t="shared" si="6"/>
        <v>0</v>
      </c>
    </row>
    <row r="61" spans="1:16" x14ac:dyDescent="0.2">
      <c r="A61" s="36">
        <f>IF(COUNTBLANK(B61)=1," ",COUNTA($B$15:B61))</f>
        <v>34</v>
      </c>
      <c r="B61" s="37" t="s">
        <v>66</v>
      </c>
      <c r="C61" s="45" t="s">
        <v>282</v>
      </c>
      <c r="D61" s="23" t="s">
        <v>68</v>
      </c>
      <c r="E61" s="66">
        <v>215</v>
      </c>
      <c r="F61" s="67"/>
      <c r="G61" s="64"/>
      <c r="H61" s="46">
        <f t="shared" si="0"/>
        <v>0</v>
      </c>
      <c r="I61" s="64"/>
      <c r="J61" s="64"/>
      <c r="K61" s="47">
        <f t="shared" si="1"/>
        <v>0</v>
      </c>
      <c r="L61" s="48">
        <f t="shared" si="2"/>
        <v>0</v>
      </c>
      <c r="M61" s="46">
        <f t="shared" si="3"/>
        <v>0</v>
      </c>
      <c r="N61" s="46">
        <f t="shared" si="4"/>
        <v>0</v>
      </c>
      <c r="O61" s="46">
        <f t="shared" si="5"/>
        <v>0</v>
      </c>
      <c r="P61" s="47">
        <f t="shared" si="6"/>
        <v>0</v>
      </c>
    </row>
    <row r="62" spans="1:16" ht="22.5" x14ac:dyDescent="0.2">
      <c r="A62" s="36">
        <f>IF(COUNTBLANK(B62)=1," ",COUNTA($B$15:B62))</f>
        <v>35</v>
      </c>
      <c r="B62" s="37" t="s">
        <v>66</v>
      </c>
      <c r="C62" s="45" t="s">
        <v>283</v>
      </c>
      <c r="D62" s="23"/>
      <c r="E62" s="66"/>
      <c r="F62" s="67"/>
      <c r="G62" s="64"/>
      <c r="H62" s="46">
        <f t="shared" si="0"/>
        <v>0</v>
      </c>
      <c r="I62" s="64"/>
      <c r="J62" s="64"/>
      <c r="K62" s="47">
        <f t="shared" si="1"/>
        <v>0</v>
      </c>
      <c r="L62" s="48">
        <f t="shared" si="2"/>
        <v>0</v>
      </c>
      <c r="M62" s="46">
        <f t="shared" si="3"/>
        <v>0</v>
      </c>
      <c r="N62" s="46">
        <f t="shared" si="4"/>
        <v>0</v>
      </c>
      <c r="O62" s="46">
        <f t="shared" si="5"/>
        <v>0</v>
      </c>
      <c r="P62" s="47">
        <f t="shared" si="6"/>
        <v>0</v>
      </c>
    </row>
    <row r="63" spans="1:16" ht="22.5" x14ac:dyDescent="0.2">
      <c r="A63" s="36">
        <f>IF(COUNTBLANK(B63)=1," ",COUNTA($B$15:B63))</f>
        <v>36</v>
      </c>
      <c r="B63" s="37" t="s">
        <v>66</v>
      </c>
      <c r="C63" s="45" t="s">
        <v>284</v>
      </c>
      <c r="D63" s="23" t="s">
        <v>75</v>
      </c>
      <c r="E63" s="66">
        <v>1042</v>
      </c>
      <c r="F63" s="67"/>
      <c r="G63" s="64"/>
      <c r="H63" s="46">
        <f t="shared" si="0"/>
        <v>0</v>
      </c>
      <c r="I63" s="64"/>
      <c r="J63" s="64"/>
      <c r="K63" s="47">
        <f t="shared" si="1"/>
        <v>0</v>
      </c>
      <c r="L63" s="48">
        <f t="shared" si="2"/>
        <v>0</v>
      </c>
      <c r="M63" s="46">
        <f t="shared" si="3"/>
        <v>0</v>
      </c>
      <c r="N63" s="46">
        <f t="shared" si="4"/>
        <v>0</v>
      </c>
      <c r="O63" s="46">
        <f t="shared" si="5"/>
        <v>0</v>
      </c>
      <c r="P63" s="47">
        <f t="shared" si="6"/>
        <v>0</v>
      </c>
    </row>
    <row r="64" spans="1:16" ht="33.75" x14ac:dyDescent="0.2">
      <c r="A64" s="36">
        <f>IF(COUNTBLANK(B64)=1," ",COUNTA($B$15:B64))</f>
        <v>37</v>
      </c>
      <c r="B64" s="37" t="s">
        <v>66</v>
      </c>
      <c r="C64" s="45" t="s">
        <v>285</v>
      </c>
      <c r="D64" s="23" t="s">
        <v>75</v>
      </c>
      <c r="E64" s="66">
        <v>333</v>
      </c>
      <c r="F64" s="67"/>
      <c r="G64" s="64"/>
      <c r="H64" s="46">
        <f t="shared" si="0"/>
        <v>0</v>
      </c>
      <c r="I64" s="64"/>
      <c r="J64" s="64"/>
      <c r="K64" s="47">
        <f t="shared" si="1"/>
        <v>0</v>
      </c>
      <c r="L64" s="48">
        <f t="shared" si="2"/>
        <v>0</v>
      </c>
      <c r="M64" s="46">
        <f t="shared" si="3"/>
        <v>0</v>
      </c>
      <c r="N64" s="46">
        <f t="shared" si="4"/>
        <v>0</v>
      </c>
      <c r="O64" s="46">
        <f t="shared" si="5"/>
        <v>0</v>
      </c>
      <c r="P64" s="47">
        <f t="shared" si="6"/>
        <v>0</v>
      </c>
    </row>
    <row r="65" spans="1:16" ht="22.5" x14ac:dyDescent="0.2">
      <c r="A65" s="36">
        <f>IF(COUNTBLANK(B65)=1," ",COUNTA($B$15:B65))</f>
        <v>38</v>
      </c>
      <c r="B65" s="37" t="s">
        <v>66</v>
      </c>
      <c r="C65" s="45" t="s">
        <v>286</v>
      </c>
      <c r="D65" s="23" t="s">
        <v>75</v>
      </c>
      <c r="E65" s="66">
        <v>333</v>
      </c>
      <c r="F65" s="67"/>
      <c r="G65" s="64"/>
      <c r="H65" s="46">
        <f t="shared" si="0"/>
        <v>0</v>
      </c>
      <c r="I65" s="64"/>
      <c r="J65" s="64"/>
      <c r="K65" s="47">
        <f t="shared" si="1"/>
        <v>0</v>
      </c>
      <c r="L65" s="48">
        <f t="shared" si="2"/>
        <v>0</v>
      </c>
      <c r="M65" s="46">
        <f t="shared" si="3"/>
        <v>0</v>
      </c>
      <c r="N65" s="46">
        <f t="shared" si="4"/>
        <v>0</v>
      </c>
      <c r="O65" s="46">
        <f t="shared" si="5"/>
        <v>0</v>
      </c>
      <c r="P65" s="47">
        <f t="shared" si="6"/>
        <v>0</v>
      </c>
    </row>
    <row r="66" spans="1:16" x14ac:dyDescent="0.2">
      <c r="A66" s="36">
        <f>IF(COUNTBLANK(B66)=1," ",COUNTA($B$15:B66))</f>
        <v>39</v>
      </c>
      <c r="B66" s="37" t="s">
        <v>66</v>
      </c>
      <c r="C66" s="45" t="s">
        <v>287</v>
      </c>
      <c r="D66" s="23" t="s">
        <v>75</v>
      </c>
      <c r="E66" s="66">
        <v>333</v>
      </c>
      <c r="F66" s="67"/>
      <c r="G66" s="64"/>
      <c r="H66" s="46">
        <f t="shared" si="0"/>
        <v>0</v>
      </c>
      <c r="I66" s="64"/>
      <c r="J66" s="64"/>
      <c r="K66" s="47">
        <f t="shared" si="1"/>
        <v>0</v>
      </c>
      <c r="L66" s="48">
        <f t="shared" si="2"/>
        <v>0</v>
      </c>
      <c r="M66" s="46">
        <f t="shared" si="3"/>
        <v>0</v>
      </c>
      <c r="N66" s="46">
        <f t="shared" si="4"/>
        <v>0</v>
      </c>
      <c r="O66" s="46">
        <f t="shared" si="5"/>
        <v>0</v>
      </c>
      <c r="P66" s="47">
        <f t="shared" si="6"/>
        <v>0</v>
      </c>
    </row>
    <row r="67" spans="1:16" ht="45" x14ac:dyDescent="0.2">
      <c r="A67" s="36">
        <f>IF(COUNTBLANK(B67)=1," ",COUNTA($B$15:B67))</f>
        <v>40</v>
      </c>
      <c r="B67" s="37" t="s">
        <v>66</v>
      </c>
      <c r="C67" s="45" t="s">
        <v>288</v>
      </c>
      <c r="D67" s="23" t="s">
        <v>68</v>
      </c>
      <c r="E67" s="66">
        <v>647</v>
      </c>
      <c r="F67" s="67"/>
      <c r="G67" s="64"/>
      <c r="H67" s="46">
        <f t="shared" si="0"/>
        <v>0</v>
      </c>
      <c r="I67" s="64"/>
      <c r="J67" s="64"/>
      <c r="K67" s="47">
        <f t="shared" si="1"/>
        <v>0</v>
      </c>
      <c r="L67" s="48">
        <f t="shared" si="2"/>
        <v>0</v>
      </c>
      <c r="M67" s="46">
        <f t="shared" si="3"/>
        <v>0</v>
      </c>
      <c r="N67" s="46">
        <f t="shared" si="4"/>
        <v>0</v>
      </c>
      <c r="O67" s="46">
        <f t="shared" si="5"/>
        <v>0</v>
      </c>
      <c r="P67" s="47">
        <f t="shared" si="6"/>
        <v>0</v>
      </c>
    </row>
    <row r="68" spans="1:16" ht="33.75" x14ac:dyDescent="0.2">
      <c r="A68" s="36">
        <f>IF(COUNTBLANK(B68)=1," ",COUNTA($B$15:B68))</f>
        <v>41</v>
      </c>
      <c r="B68" s="37" t="s">
        <v>66</v>
      </c>
      <c r="C68" s="45" t="s">
        <v>289</v>
      </c>
      <c r="D68" s="23" t="s">
        <v>68</v>
      </c>
      <c r="E68" s="66">
        <v>222</v>
      </c>
      <c r="F68" s="67"/>
      <c r="G68" s="64"/>
      <c r="H68" s="46">
        <f t="shared" si="0"/>
        <v>0</v>
      </c>
      <c r="I68" s="64"/>
      <c r="J68" s="64"/>
      <c r="K68" s="47">
        <f t="shared" si="1"/>
        <v>0</v>
      </c>
      <c r="L68" s="48">
        <f t="shared" si="2"/>
        <v>0</v>
      </c>
      <c r="M68" s="46">
        <f t="shared" si="3"/>
        <v>0</v>
      </c>
      <c r="N68" s="46">
        <f t="shared" si="4"/>
        <v>0</v>
      </c>
      <c r="O68" s="46">
        <f t="shared" si="5"/>
        <v>0</v>
      </c>
      <c r="P68" s="47">
        <f t="shared" si="6"/>
        <v>0</v>
      </c>
    </row>
    <row r="69" spans="1:16" x14ac:dyDescent="0.2">
      <c r="A69" s="36">
        <f>IF(COUNTBLANK(B69)=1," ",COUNTA($B$15:B69))</f>
        <v>42</v>
      </c>
      <c r="B69" s="37" t="s">
        <v>66</v>
      </c>
      <c r="C69" s="45" t="s">
        <v>290</v>
      </c>
      <c r="D69" s="23" t="s">
        <v>68</v>
      </c>
      <c r="E69" s="66">
        <v>222</v>
      </c>
      <c r="F69" s="67"/>
      <c r="G69" s="64"/>
      <c r="H69" s="46">
        <f t="shared" si="0"/>
        <v>0</v>
      </c>
      <c r="I69" s="64"/>
      <c r="J69" s="64"/>
      <c r="K69" s="47">
        <f t="shared" si="1"/>
        <v>0</v>
      </c>
      <c r="L69" s="48">
        <f t="shared" si="2"/>
        <v>0</v>
      </c>
      <c r="M69" s="46">
        <f t="shared" si="3"/>
        <v>0</v>
      </c>
      <c r="N69" s="46">
        <f t="shared" si="4"/>
        <v>0</v>
      </c>
      <c r="O69" s="46">
        <f t="shared" si="5"/>
        <v>0</v>
      </c>
      <c r="P69" s="47">
        <f t="shared" si="6"/>
        <v>0</v>
      </c>
    </row>
    <row r="70" spans="1:16" ht="22.5" x14ac:dyDescent="0.2">
      <c r="A70" s="36">
        <f>IF(COUNTBLANK(B70)=1," ",COUNTA($B$15:B70))</f>
        <v>43</v>
      </c>
      <c r="B70" s="37" t="s">
        <v>66</v>
      </c>
      <c r="C70" s="45" t="s">
        <v>291</v>
      </c>
      <c r="D70" s="23" t="s">
        <v>71</v>
      </c>
      <c r="E70" s="66">
        <v>10</v>
      </c>
      <c r="F70" s="67"/>
      <c r="G70" s="64"/>
      <c r="H70" s="46">
        <f t="shared" si="0"/>
        <v>0</v>
      </c>
      <c r="I70" s="64"/>
      <c r="J70" s="64"/>
      <c r="K70" s="47">
        <f t="shared" si="1"/>
        <v>0</v>
      </c>
      <c r="L70" s="48">
        <f t="shared" si="2"/>
        <v>0</v>
      </c>
      <c r="M70" s="46">
        <f t="shared" si="3"/>
        <v>0</v>
      </c>
      <c r="N70" s="46">
        <f t="shared" si="4"/>
        <v>0</v>
      </c>
      <c r="O70" s="46">
        <f t="shared" si="5"/>
        <v>0</v>
      </c>
      <c r="P70" s="47">
        <f t="shared" si="6"/>
        <v>0</v>
      </c>
    </row>
    <row r="71" spans="1:16" ht="22.5" x14ac:dyDescent="0.2">
      <c r="A71" s="36">
        <f>IF(COUNTBLANK(B71)=1," ",COUNTA($B$15:B71))</f>
        <v>44</v>
      </c>
      <c r="B71" s="37" t="s">
        <v>66</v>
      </c>
      <c r="C71" s="45" t="s">
        <v>292</v>
      </c>
      <c r="D71" s="23" t="s">
        <v>75</v>
      </c>
      <c r="E71" s="66">
        <v>1042</v>
      </c>
      <c r="F71" s="67"/>
      <c r="G71" s="64"/>
      <c r="H71" s="46">
        <f t="shared" si="0"/>
        <v>0</v>
      </c>
      <c r="I71" s="64"/>
      <c r="J71" s="64"/>
      <c r="K71" s="47">
        <f t="shared" si="1"/>
        <v>0</v>
      </c>
      <c r="L71" s="48">
        <f t="shared" si="2"/>
        <v>0</v>
      </c>
      <c r="M71" s="46">
        <f t="shared" si="3"/>
        <v>0</v>
      </c>
      <c r="N71" s="46">
        <f t="shared" si="4"/>
        <v>0</v>
      </c>
      <c r="O71" s="46">
        <f t="shared" si="5"/>
        <v>0</v>
      </c>
      <c r="P71" s="47">
        <f t="shared" si="6"/>
        <v>0</v>
      </c>
    </row>
    <row r="72" spans="1:16" ht="22.5" x14ac:dyDescent="0.2">
      <c r="A72" s="36">
        <f>IF(COUNTBLANK(B72)=1," ",COUNTA($B$15:B72))</f>
        <v>45</v>
      </c>
      <c r="B72" s="37" t="s">
        <v>66</v>
      </c>
      <c r="C72" s="45" t="s">
        <v>293</v>
      </c>
      <c r="D72" s="23" t="s">
        <v>75</v>
      </c>
      <c r="E72" s="66">
        <v>1042</v>
      </c>
      <c r="F72" s="67"/>
      <c r="G72" s="64"/>
      <c r="H72" s="46">
        <f t="shared" si="0"/>
        <v>0</v>
      </c>
      <c r="I72" s="64"/>
      <c r="J72" s="64"/>
      <c r="K72" s="47">
        <f t="shared" si="1"/>
        <v>0</v>
      </c>
      <c r="L72" s="48">
        <f t="shared" si="2"/>
        <v>0</v>
      </c>
      <c r="M72" s="46">
        <f t="shared" si="3"/>
        <v>0</v>
      </c>
      <c r="N72" s="46">
        <f t="shared" si="4"/>
        <v>0</v>
      </c>
      <c r="O72" s="46">
        <f t="shared" si="5"/>
        <v>0</v>
      </c>
      <c r="P72" s="47">
        <f t="shared" si="6"/>
        <v>0</v>
      </c>
    </row>
    <row r="73" spans="1:16" ht="45" x14ac:dyDescent="0.2">
      <c r="A73" s="36" t="str">
        <f>IF(COUNTBLANK(B73)=1," ",COUNTA($B$15:B73))</f>
        <v xml:space="preserve"> </v>
      </c>
      <c r="B73" s="37"/>
      <c r="C73" s="45" t="s">
        <v>294</v>
      </c>
      <c r="D73" s="23"/>
      <c r="E73" s="66"/>
      <c r="F73" s="67"/>
      <c r="G73" s="64"/>
      <c r="H73" s="46">
        <f t="shared" si="0"/>
        <v>0</v>
      </c>
      <c r="I73" s="64"/>
      <c r="J73" s="64"/>
      <c r="K73" s="47">
        <f t="shared" si="1"/>
        <v>0</v>
      </c>
      <c r="L73" s="48">
        <f t="shared" si="2"/>
        <v>0</v>
      </c>
      <c r="M73" s="46">
        <f t="shared" si="3"/>
        <v>0</v>
      </c>
      <c r="N73" s="46">
        <f t="shared" si="4"/>
        <v>0</v>
      </c>
      <c r="O73" s="46">
        <f t="shared" si="5"/>
        <v>0</v>
      </c>
      <c r="P73" s="47">
        <f t="shared" si="6"/>
        <v>0</v>
      </c>
    </row>
    <row r="74" spans="1:16" ht="22.5" x14ac:dyDescent="0.2">
      <c r="A74" s="36" t="str">
        <f>IF(COUNTBLANK(B74)=1," ",COUNTA($B$15:B74))</f>
        <v xml:space="preserve"> </v>
      </c>
      <c r="B74" s="37"/>
      <c r="C74" s="45" t="s">
        <v>295</v>
      </c>
      <c r="D74" s="23"/>
      <c r="E74" s="66"/>
      <c r="F74" s="67"/>
      <c r="G74" s="64"/>
      <c r="H74" s="46">
        <f t="shared" si="0"/>
        <v>0</v>
      </c>
      <c r="I74" s="64"/>
      <c r="J74" s="64"/>
      <c r="K74" s="47">
        <f t="shared" si="1"/>
        <v>0</v>
      </c>
      <c r="L74" s="48">
        <f t="shared" si="2"/>
        <v>0</v>
      </c>
      <c r="M74" s="46">
        <f t="shared" si="3"/>
        <v>0</v>
      </c>
      <c r="N74" s="46">
        <f t="shared" si="4"/>
        <v>0</v>
      </c>
      <c r="O74" s="46">
        <f t="shared" si="5"/>
        <v>0</v>
      </c>
      <c r="P74" s="47">
        <f t="shared" si="6"/>
        <v>0</v>
      </c>
    </row>
    <row r="75" spans="1:16" ht="22.5" x14ac:dyDescent="0.2">
      <c r="A75" s="36">
        <f>IF(COUNTBLANK(B75)=1," ",COUNTA($B$15:B75))</f>
        <v>46</v>
      </c>
      <c r="B75" s="37" t="s">
        <v>66</v>
      </c>
      <c r="C75" s="45" t="s">
        <v>296</v>
      </c>
      <c r="D75" s="23" t="s">
        <v>75</v>
      </c>
      <c r="E75" s="66">
        <v>141.60000000000002</v>
      </c>
      <c r="F75" s="67"/>
      <c r="G75" s="64"/>
      <c r="H75" s="46">
        <f t="shared" si="0"/>
        <v>0</v>
      </c>
      <c r="I75" s="64"/>
      <c r="J75" s="64"/>
      <c r="K75" s="47">
        <f t="shared" si="1"/>
        <v>0</v>
      </c>
      <c r="L75" s="48">
        <f t="shared" si="2"/>
        <v>0</v>
      </c>
      <c r="M75" s="46">
        <f t="shared" si="3"/>
        <v>0</v>
      </c>
      <c r="N75" s="46">
        <f t="shared" si="4"/>
        <v>0</v>
      </c>
      <c r="O75" s="46">
        <f t="shared" si="5"/>
        <v>0</v>
      </c>
      <c r="P75" s="47">
        <f t="shared" si="6"/>
        <v>0</v>
      </c>
    </row>
    <row r="76" spans="1:16" ht="22.5" x14ac:dyDescent="0.2">
      <c r="A76" s="36">
        <f>IF(COUNTBLANK(B76)=1," ",COUNTA($B$15:B76))</f>
        <v>47</v>
      </c>
      <c r="B76" s="37" t="s">
        <v>66</v>
      </c>
      <c r="C76" s="45" t="s">
        <v>297</v>
      </c>
      <c r="D76" s="23" t="s">
        <v>75</v>
      </c>
      <c r="E76" s="66">
        <v>35.1</v>
      </c>
      <c r="F76" s="67"/>
      <c r="G76" s="64"/>
      <c r="H76" s="46">
        <f t="shared" si="0"/>
        <v>0</v>
      </c>
      <c r="I76" s="64"/>
      <c r="J76" s="64"/>
      <c r="K76" s="47">
        <f t="shared" si="1"/>
        <v>0</v>
      </c>
      <c r="L76" s="48">
        <f t="shared" si="2"/>
        <v>0</v>
      </c>
      <c r="M76" s="46">
        <f t="shared" si="3"/>
        <v>0</v>
      </c>
      <c r="N76" s="46">
        <f t="shared" si="4"/>
        <v>0</v>
      </c>
      <c r="O76" s="46">
        <f t="shared" si="5"/>
        <v>0</v>
      </c>
      <c r="P76" s="47">
        <f t="shared" si="6"/>
        <v>0</v>
      </c>
    </row>
    <row r="77" spans="1:16" ht="22.5" x14ac:dyDescent="0.2">
      <c r="A77" s="36">
        <f>IF(COUNTBLANK(B77)=1," ",COUNTA($B$15:B77))</f>
        <v>48</v>
      </c>
      <c r="B77" s="37" t="s">
        <v>66</v>
      </c>
      <c r="C77" s="45" t="s">
        <v>298</v>
      </c>
      <c r="D77" s="23" t="s">
        <v>149</v>
      </c>
      <c r="E77" s="66">
        <v>1.7575000000000001</v>
      </c>
      <c r="F77" s="67"/>
      <c r="G77" s="64"/>
      <c r="H77" s="46">
        <f t="shared" si="0"/>
        <v>0</v>
      </c>
      <c r="I77" s="64"/>
      <c r="J77" s="64"/>
      <c r="K77" s="47">
        <f t="shared" si="1"/>
        <v>0</v>
      </c>
      <c r="L77" s="48">
        <f t="shared" si="2"/>
        <v>0</v>
      </c>
      <c r="M77" s="46">
        <f t="shared" si="3"/>
        <v>0</v>
      </c>
      <c r="N77" s="46">
        <f t="shared" si="4"/>
        <v>0</v>
      </c>
      <c r="O77" s="46">
        <f t="shared" si="5"/>
        <v>0</v>
      </c>
      <c r="P77" s="47">
        <f t="shared" si="6"/>
        <v>0</v>
      </c>
    </row>
    <row r="78" spans="1:16" ht="22.5" x14ac:dyDescent="0.2">
      <c r="A78" s="36">
        <f>IF(COUNTBLANK(B78)=1," ",COUNTA($B$15:B78))</f>
        <v>49</v>
      </c>
      <c r="B78" s="37" t="s">
        <v>66</v>
      </c>
      <c r="C78" s="45" t="s">
        <v>299</v>
      </c>
      <c r="D78" s="23" t="s">
        <v>149</v>
      </c>
      <c r="E78" s="66">
        <v>0.57750000000000001</v>
      </c>
      <c r="F78" s="67"/>
      <c r="G78" s="64"/>
      <c r="H78" s="46">
        <f t="shared" si="0"/>
        <v>0</v>
      </c>
      <c r="I78" s="64"/>
      <c r="J78" s="64"/>
      <c r="K78" s="47">
        <f t="shared" si="1"/>
        <v>0</v>
      </c>
      <c r="L78" s="48">
        <f t="shared" si="2"/>
        <v>0</v>
      </c>
      <c r="M78" s="46">
        <f t="shared" si="3"/>
        <v>0</v>
      </c>
      <c r="N78" s="46">
        <f t="shared" si="4"/>
        <v>0</v>
      </c>
      <c r="O78" s="46">
        <f t="shared" si="5"/>
        <v>0</v>
      </c>
      <c r="P78" s="47">
        <f t="shared" si="6"/>
        <v>0</v>
      </c>
    </row>
    <row r="79" spans="1:16" ht="22.5" x14ac:dyDescent="0.2">
      <c r="A79" s="36" t="str">
        <f>IF(COUNTBLANK(B79)=1," ",COUNTA($B$15:B79))</f>
        <v xml:space="preserve"> </v>
      </c>
      <c r="B79" s="37"/>
      <c r="C79" s="45" t="s">
        <v>300</v>
      </c>
      <c r="D79" s="23" t="s">
        <v>71</v>
      </c>
      <c r="E79" s="66">
        <v>390</v>
      </c>
      <c r="F79" s="67"/>
      <c r="G79" s="64"/>
      <c r="H79" s="46">
        <f t="shared" ref="H79:H103" si="7">ROUND(F79*G79,2)</f>
        <v>0</v>
      </c>
      <c r="I79" s="64"/>
      <c r="J79" s="64"/>
      <c r="K79" s="47">
        <f t="shared" ref="K79:K103" si="8">SUM(H79:J79)</f>
        <v>0</v>
      </c>
      <c r="L79" s="48">
        <f t="shared" ref="L79:L103" si="9">ROUND(E79*F79,2)</f>
        <v>0</v>
      </c>
      <c r="M79" s="46">
        <f t="shared" ref="M79:M103" si="10">ROUND(H79*E79,2)</f>
        <v>0</v>
      </c>
      <c r="N79" s="46">
        <f t="shared" ref="N79:N103" si="11">ROUND(I79*E79,2)</f>
        <v>0</v>
      </c>
      <c r="O79" s="46">
        <f t="shared" ref="O79:O103" si="12">ROUND(J79*E79,2)</f>
        <v>0</v>
      </c>
      <c r="P79" s="47">
        <f t="shared" ref="P79:P103" si="13">SUM(M79:O79)</f>
        <v>0</v>
      </c>
    </row>
    <row r="80" spans="1:16" x14ac:dyDescent="0.2">
      <c r="A80" s="36" t="str">
        <f>IF(COUNTBLANK(B80)=1," ",COUNTA($B$15:B80))</f>
        <v xml:space="preserve"> </v>
      </c>
      <c r="B80" s="37"/>
      <c r="C80" s="45" t="s">
        <v>301</v>
      </c>
      <c r="D80" s="23" t="s">
        <v>71</v>
      </c>
      <c r="E80" s="66">
        <v>390</v>
      </c>
      <c r="F80" s="67"/>
      <c r="G80" s="64"/>
      <c r="H80" s="46">
        <f t="shared" si="7"/>
        <v>0</v>
      </c>
      <c r="I80" s="64"/>
      <c r="J80" s="64"/>
      <c r="K80" s="47">
        <f t="shared" si="8"/>
        <v>0</v>
      </c>
      <c r="L80" s="48">
        <f t="shared" si="9"/>
        <v>0</v>
      </c>
      <c r="M80" s="46">
        <f t="shared" si="10"/>
        <v>0</v>
      </c>
      <c r="N80" s="46">
        <f t="shared" si="11"/>
        <v>0</v>
      </c>
      <c r="O80" s="46">
        <f t="shared" si="12"/>
        <v>0</v>
      </c>
      <c r="P80" s="47">
        <f t="shared" si="13"/>
        <v>0</v>
      </c>
    </row>
    <row r="81" spans="1:16" x14ac:dyDescent="0.2">
      <c r="A81" s="36" t="str">
        <f>IF(COUNTBLANK(B81)=1," ",COUNTA($B$15:B81))</f>
        <v xml:space="preserve"> </v>
      </c>
      <c r="B81" s="37"/>
      <c r="C81" s="45" t="s">
        <v>302</v>
      </c>
      <c r="D81" s="23" t="s">
        <v>71</v>
      </c>
      <c r="E81" s="66">
        <v>780</v>
      </c>
      <c r="F81" s="67"/>
      <c r="G81" s="64"/>
      <c r="H81" s="46">
        <f t="shared" si="7"/>
        <v>0</v>
      </c>
      <c r="I81" s="64"/>
      <c r="J81" s="64"/>
      <c r="K81" s="47">
        <f t="shared" si="8"/>
        <v>0</v>
      </c>
      <c r="L81" s="48">
        <f t="shared" si="9"/>
        <v>0</v>
      </c>
      <c r="M81" s="46">
        <f t="shared" si="10"/>
        <v>0</v>
      </c>
      <c r="N81" s="46">
        <f t="shared" si="11"/>
        <v>0</v>
      </c>
      <c r="O81" s="46">
        <f t="shared" si="12"/>
        <v>0</v>
      </c>
      <c r="P81" s="47">
        <f t="shared" si="13"/>
        <v>0</v>
      </c>
    </row>
    <row r="82" spans="1:16" ht="22.5" x14ac:dyDescent="0.2">
      <c r="A82" s="36">
        <f>IF(COUNTBLANK(B82)=1," ",COUNTA($B$15:B82))</f>
        <v>50</v>
      </c>
      <c r="B82" s="37" t="s">
        <v>66</v>
      </c>
      <c r="C82" s="45" t="s">
        <v>303</v>
      </c>
      <c r="D82" s="23" t="s">
        <v>149</v>
      </c>
      <c r="E82" s="66">
        <v>28.92</v>
      </c>
      <c r="F82" s="67"/>
      <c r="G82" s="64"/>
      <c r="H82" s="46">
        <f t="shared" si="7"/>
        <v>0</v>
      </c>
      <c r="I82" s="64"/>
      <c r="J82" s="64"/>
      <c r="K82" s="47">
        <f t="shared" si="8"/>
        <v>0</v>
      </c>
      <c r="L82" s="48">
        <f t="shared" si="9"/>
        <v>0</v>
      </c>
      <c r="M82" s="46">
        <f t="shared" si="10"/>
        <v>0</v>
      </c>
      <c r="N82" s="46">
        <f t="shared" si="11"/>
        <v>0</v>
      </c>
      <c r="O82" s="46">
        <f t="shared" si="12"/>
        <v>0</v>
      </c>
      <c r="P82" s="47">
        <f t="shared" si="13"/>
        <v>0</v>
      </c>
    </row>
    <row r="83" spans="1:16" ht="22.5" x14ac:dyDescent="0.2">
      <c r="A83" s="36">
        <f>IF(COUNTBLANK(B83)=1," ",COUNTA($B$15:B83))</f>
        <v>51</v>
      </c>
      <c r="B83" s="37" t="s">
        <v>66</v>
      </c>
      <c r="C83" s="45" t="s">
        <v>723</v>
      </c>
      <c r="D83" s="23" t="s">
        <v>75</v>
      </c>
      <c r="E83" s="66">
        <v>77.12</v>
      </c>
      <c r="F83" s="67"/>
      <c r="G83" s="64"/>
      <c r="H83" s="46">
        <f t="shared" si="7"/>
        <v>0</v>
      </c>
      <c r="I83" s="64"/>
      <c r="J83" s="64"/>
      <c r="K83" s="47">
        <f t="shared" si="8"/>
        <v>0</v>
      </c>
      <c r="L83" s="48">
        <f t="shared" si="9"/>
        <v>0</v>
      </c>
      <c r="M83" s="46">
        <f t="shared" si="10"/>
        <v>0</v>
      </c>
      <c r="N83" s="46">
        <f t="shared" si="11"/>
        <v>0</v>
      </c>
      <c r="O83" s="46">
        <f t="shared" si="12"/>
        <v>0</v>
      </c>
      <c r="P83" s="47">
        <f t="shared" si="13"/>
        <v>0</v>
      </c>
    </row>
    <row r="84" spans="1:16" ht="22.5" x14ac:dyDescent="0.2">
      <c r="A84" s="36">
        <f>IF(COUNTBLANK(B84)=1," ",COUNTA($B$15:B84))</f>
        <v>52</v>
      </c>
      <c r="B84" s="37" t="s">
        <v>66</v>
      </c>
      <c r="C84" s="45" t="s">
        <v>304</v>
      </c>
      <c r="D84" s="23" t="s">
        <v>68</v>
      </c>
      <c r="E84" s="66">
        <v>96.4</v>
      </c>
      <c r="F84" s="67"/>
      <c r="G84" s="64"/>
      <c r="H84" s="46">
        <f t="shared" si="7"/>
        <v>0</v>
      </c>
      <c r="I84" s="64"/>
      <c r="J84" s="64"/>
      <c r="K84" s="47">
        <f t="shared" si="8"/>
        <v>0</v>
      </c>
      <c r="L84" s="48">
        <f t="shared" si="9"/>
        <v>0</v>
      </c>
      <c r="M84" s="46">
        <f t="shared" si="10"/>
        <v>0</v>
      </c>
      <c r="N84" s="46">
        <f t="shared" si="11"/>
        <v>0</v>
      </c>
      <c r="O84" s="46">
        <f t="shared" si="12"/>
        <v>0</v>
      </c>
      <c r="P84" s="47">
        <f t="shared" si="13"/>
        <v>0</v>
      </c>
    </row>
    <row r="85" spans="1:16" ht="22.5" x14ac:dyDescent="0.2">
      <c r="A85" s="36">
        <f>IF(COUNTBLANK(B85)=1," ",COUNTA($B$15:B85))</f>
        <v>53</v>
      </c>
      <c r="B85" s="37" t="s">
        <v>66</v>
      </c>
      <c r="C85" s="45" t="s">
        <v>305</v>
      </c>
      <c r="D85" s="23" t="s">
        <v>192</v>
      </c>
      <c r="E85" s="66">
        <v>1</v>
      </c>
      <c r="F85" s="67"/>
      <c r="G85" s="64"/>
      <c r="H85" s="46">
        <f t="shared" si="7"/>
        <v>0</v>
      </c>
      <c r="I85" s="64"/>
      <c r="J85" s="64"/>
      <c r="K85" s="47">
        <f t="shared" si="8"/>
        <v>0</v>
      </c>
      <c r="L85" s="48">
        <f t="shared" si="9"/>
        <v>0</v>
      </c>
      <c r="M85" s="46">
        <f t="shared" si="10"/>
        <v>0</v>
      </c>
      <c r="N85" s="46">
        <f t="shared" si="11"/>
        <v>0</v>
      </c>
      <c r="O85" s="46">
        <f t="shared" si="12"/>
        <v>0</v>
      </c>
      <c r="P85" s="47">
        <f t="shared" si="13"/>
        <v>0</v>
      </c>
    </row>
    <row r="86" spans="1:16" ht="22.5" x14ac:dyDescent="0.2">
      <c r="A86" s="36" t="str">
        <f>IF(COUNTBLANK(B86)=1," ",COUNTA($B$15:B86))</f>
        <v xml:space="preserve"> </v>
      </c>
      <c r="B86" s="37"/>
      <c r="C86" s="45" t="s">
        <v>306</v>
      </c>
      <c r="D86" s="23" t="s">
        <v>75</v>
      </c>
      <c r="E86" s="66">
        <v>178</v>
      </c>
      <c r="F86" s="67"/>
      <c r="G86" s="64"/>
      <c r="H86" s="46">
        <f t="shared" si="7"/>
        <v>0</v>
      </c>
      <c r="I86" s="64"/>
      <c r="J86" s="64"/>
      <c r="K86" s="47">
        <f t="shared" si="8"/>
        <v>0</v>
      </c>
      <c r="L86" s="48">
        <f t="shared" si="9"/>
        <v>0</v>
      </c>
      <c r="M86" s="46">
        <f t="shared" si="10"/>
        <v>0</v>
      </c>
      <c r="N86" s="46">
        <f t="shared" si="11"/>
        <v>0</v>
      </c>
      <c r="O86" s="46">
        <f t="shared" si="12"/>
        <v>0</v>
      </c>
      <c r="P86" s="47">
        <f t="shared" si="13"/>
        <v>0</v>
      </c>
    </row>
    <row r="87" spans="1:16" ht="22.5" x14ac:dyDescent="0.2">
      <c r="A87" s="36" t="str">
        <f>IF(COUNTBLANK(B87)=1," ",COUNTA($B$15:B87))</f>
        <v xml:space="preserve"> </v>
      </c>
      <c r="B87" s="37"/>
      <c r="C87" s="45" t="s">
        <v>307</v>
      </c>
      <c r="D87" s="23" t="s">
        <v>149</v>
      </c>
      <c r="E87" s="66">
        <v>0.67479999999999996</v>
      </c>
      <c r="F87" s="67"/>
      <c r="G87" s="64"/>
      <c r="H87" s="46">
        <f t="shared" si="7"/>
        <v>0</v>
      </c>
      <c r="I87" s="64"/>
      <c r="J87" s="64"/>
      <c r="K87" s="47">
        <f t="shared" si="8"/>
        <v>0</v>
      </c>
      <c r="L87" s="48">
        <f t="shared" si="9"/>
        <v>0</v>
      </c>
      <c r="M87" s="46">
        <f t="shared" si="10"/>
        <v>0</v>
      </c>
      <c r="N87" s="46">
        <f t="shared" si="11"/>
        <v>0</v>
      </c>
      <c r="O87" s="46">
        <f t="shared" si="12"/>
        <v>0</v>
      </c>
      <c r="P87" s="47">
        <f t="shared" si="13"/>
        <v>0</v>
      </c>
    </row>
    <row r="88" spans="1:16" ht="22.5" x14ac:dyDescent="0.2">
      <c r="A88" s="36" t="str">
        <f>IF(COUNTBLANK(B88)=1," ",COUNTA($B$15:B88))</f>
        <v xml:space="preserve"> </v>
      </c>
      <c r="B88" s="37"/>
      <c r="C88" s="45" t="s">
        <v>308</v>
      </c>
      <c r="D88" s="23" t="s">
        <v>75</v>
      </c>
      <c r="E88" s="66">
        <v>48.2</v>
      </c>
      <c r="F88" s="67"/>
      <c r="G88" s="64"/>
      <c r="H88" s="46">
        <f t="shared" si="7"/>
        <v>0</v>
      </c>
      <c r="I88" s="64"/>
      <c r="J88" s="64"/>
      <c r="K88" s="47">
        <f t="shared" si="8"/>
        <v>0</v>
      </c>
      <c r="L88" s="48">
        <f t="shared" si="9"/>
        <v>0</v>
      </c>
      <c r="M88" s="46">
        <f t="shared" si="10"/>
        <v>0</v>
      </c>
      <c r="N88" s="46">
        <f t="shared" si="11"/>
        <v>0</v>
      </c>
      <c r="O88" s="46">
        <f t="shared" si="12"/>
        <v>0</v>
      </c>
      <c r="P88" s="47">
        <f t="shared" si="13"/>
        <v>0</v>
      </c>
    </row>
    <row r="89" spans="1:16" ht="22.5" x14ac:dyDescent="0.2">
      <c r="A89" s="36" t="str">
        <f>IF(COUNTBLANK(B89)=1," ",COUNTA($B$15:B89))</f>
        <v xml:space="preserve"> </v>
      </c>
      <c r="B89" s="37"/>
      <c r="C89" s="45" t="s">
        <v>309</v>
      </c>
      <c r="D89" s="23" t="s">
        <v>88</v>
      </c>
      <c r="E89" s="66">
        <v>43.680000000000007</v>
      </c>
      <c r="F89" s="67"/>
      <c r="G89" s="64"/>
      <c r="H89" s="46">
        <f t="shared" si="7"/>
        <v>0</v>
      </c>
      <c r="I89" s="64"/>
      <c r="J89" s="64"/>
      <c r="K89" s="47">
        <f t="shared" si="8"/>
        <v>0</v>
      </c>
      <c r="L89" s="48">
        <f t="shared" si="9"/>
        <v>0</v>
      </c>
      <c r="M89" s="46">
        <f t="shared" si="10"/>
        <v>0</v>
      </c>
      <c r="N89" s="46">
        <f t="shared" si="11"/>
        <v>0</v>
      </c>
      <c r="O89" s="46">
        <f t="shared" si="12"/>
        <v>0</v>
      </c>
      <c r="P89" s="47">
        <f t="shared" si="13"/>
        <v>0</v>
      </c>
    </row>
    <row r="90" spans="1:16" x14ac:dyDescent="0.2">
      <c r="A90" s="36" t="str">
        <f>IF(COUNTBLANK(B90)=1," ",COUNTA($B$15:B90))</f>
        <v xml:space="preserve"> </v>
      </c>
      <c r="B90" s="37"/>
      <c r="C90" s="45" t="s">
        <v>310</v>
      </c>
      <c r="D90" s="23" t="s">
        <v>71</v>
      </c>
      <c r="E90" s="66">
        <v>175</v>
      </c>
      <c r="F90" s="67"/>
      <c r="G90" s="64"/>
      <c r="H90" s="46">
        <f t="shared" si="7"/>
        <v>0</v>
      </c>
      <c r="I90" s="64"/>
      <c r="J90" s="64"/>
      <c r="K90" s="47">
        <f t="shared" si="8"/>
        <v>0</v>
      </c>
      <c r="L90" s="48">
        <f t="shared" si="9"/>
        <v>0</v>
      </c>
      <c r="M90" s="46">
        <f t="shared" si="10"/>
        <v>0</v>
      </c>
      <c r="N90" s="46">
        <f t="shared" si="11"/>
        <v>0</v>
      </c>
      <c r="O90" s="46">
        <f t="shared" si="12"/>
        <v>0</v>
      </c>
      <c r="P90" s="47">
        <f t="shared" si="13"/>
        <v>0</v>
      </c>
    </row>
    <row r="91" spans="1:16" x14ac:dyDescent="0.2">
      <c r="A91" s="36" t="str">
        <f>IF(COUNTBLANK(B91)=1," ",COUNTA($B$15:B91))</f>
        <v xml:space="preserve"> </v>
      </c>
      <c r="B91" s="37"/>
      <c r="C91" s="45" t="s">
        <v>311</v>
      </c>
      <c r="D91" s="23" t="s">
        <v>75</v>
      </c>
      <c r="E91" s="66">
        <v>3.08</v>
      </c>
      <c r="F91" s="67"/>
      <c r="G91" s="64"/>
      <c r="H91" s="46">
        <f t="shared" si="7"/>
        <v>0</v>
      </c>
      <c r="I91" s="64"/>
      <c r="J91" s="64"/>
      <c r="K91" s="47">
        <f t="shared" si="8"/>
        <v>0</v>
      </c>
      <c r="L91" s="48">
        <f t="shared" si="9"/>
        <v>0</v>
      </c>
      <c r="M91" s="46">
        <f t="shared" si="10"/>
        <v>0</v>
      </c>
      <c r="N91" s="46">
        <f t="shared" si="11"/>
        <v>0</v>
      </c>
      <c r="O91" s="46">
        <f t="shared" si="12"/>
        <v>0</v>
      </c>
      <c r="P91" s="47">
        <f t="shared" si="13"/>
        <v>0</v>
      </c>
    </row>
    <row r="92" spans="1:16" ht="22.5" x14ac:dyDescent="0.2">
      <c r="A92" s="36" t="str">
        <f>IF(COUNTBLANK(B92)=1," ",COUNTA($B$15:B92))</f>
        <v xml:space="preserve"> </v>
      </c>
      <c r="B92" s="37"/>
      <c r="C92" s="45" t="s">
        <v>312</v>
      </c>
      <c r="D92" s="23" t="s">
        <v>75</v>
      </c>
      <c r="E92" s="66">
        <v>37.199999999999996</v>
      </c>
      <c r="F92" s="67"/>
      <c r="G92" s="64"/>
      <c r="H92" s="46">
        <f t="shared" si="7"/>
        <v>0</v>
      </c>
      <c r="I92" s="64"/>
      <c r="J92" s="64"/>
      <c r="K92" s="47">
        <f t="shared" si="8"/>
        <v>0</v>
      </c>
      <c r="L92" s="48">
        <f t="shared" si="9"/>
        <v>0</v>
      </c>
      <c r="M92" s="46">
        <f t="shared" si="10"/>
        <v>0</v>
      </c>
      <c r="N92" s="46">
        <f t="shared" si="11"/>
        <v>0</v>
      </c>
      <c r="O92" s="46">
        <f t="shared" si="12"/>
        <v>0</v>
      </c>
      <c r="P92" s="47">
        <f t="shared" si="13"/>
        <v>0</v>
      </c>
    </row>
    <row r="93" spans="1:16" ht="22.5" x14ac:dyDescent="0.2">
      <c r="A93" s="36" t="str">
        <f>IF(COUNTBLANK(B93)=1," ",COUNTA($B$15:B93))</f>
        <v xml:space="preserve"> </v>
      </c>
      <c r="B93" s="37"/>
      <c r="C93" s="45" t="s">
        <v>313</v>
      </c>
      <c r="D93" s="23" t="s">
        <v>75</v>
      </c>
      <c r="E93" s="66">
        <v>14.46</v>
      </c>
      <c r="F93" s="67"/>
      <c r="G93" s="64"/>
      <c r="H93" s="46">
        <f t="shared" si="7"/>
        <v>0</v>
      </c>
      <c r="I93" s="64"/>
      <c r="J93" s="64"/>
      <c r="K93" s="47">
        <f t="shared" si="8"/>
        <v>0</v>
      </c>
      <c r="L93" s="48">
        <f t="shared" si="9"/>
        <v>0</v>
      </c>
      <c r="M93" s="46">
        <f t="shared" si="10"/>
        <v>0</v>
      </c>
      <c r="N93" s="46">
        <f t="shared" si="11"/>
        <v>0</v>
      </c>
      <c r="O93" s="46">
        <f t="shared" si="12"/>
        <v>0</v>
      </c>
      <c r="P93" s="47">
        <f t="shared" si="13"/>
        <v>0</v>
      </c>
    </row>
    <row r="94" spans="1:16" ht="22.5" x14ac:dyDescent="0.2">
      <c r="A94" s="36">
        <f>IF(COUNTBLANK(B94)=1," ",COUNTA($B$15:B94))</f>
        <v>54</v>
      </c>
      <c r="B94" s="37" t="s">
        <v>66</v>
      </c>
      <c r="C94" s="45" t="s">
        <v>314</v>
      </c>
      <c r="D94" s="23" t="s">
        <v>75</v>
      </c>
      <c r="E94" s="66">
        <v>178</v>
      </c>
      <c r="F94" s="67"/>
      <c r="G94" s="64"/>
      <c r="H94" s="46">
        <f t="shared" si="7"/>
        <v>0</v>
      </c>
      <c r="I94" s="64"/>
      <c r="J94" s="64"/>
      <c r="K94" s="47">
        <f t="shared" si="8"/>
        <v>0</v>
      </c>
      <c r="L94" s="48">
        <f t="shared" si="9"/>
        <v>0</v>
      </c>
      <c r="M94" s="46">
        <f t="shared" si="10"/>
        <v>0</v>
      </c>
      <c r="N94" s="46">
        <f t="shared" si="11"/>
        <v>0</v>
      </c>
      <c r="O94" s="46">
        <f t="shared" si="12"/>
        <v>0</v>
      </c>
      <c r="P94" s="47">
        <f t="shared" si="13"/>
        <v>0</v>
      </c>
    </row>
    <row r="95" spans="1:16" x14ac:dyDescent="0.2">
      <c r="A95" s="36">
        <f>IF(COUNTBLANK(B95)=1," ",COUNTA($B$15:B95))</f>
        <v>55</v>
      </c>
      <c r="B95" s="37" t="s">
        <v>66</v>
      </c>
      <c r="C95" s="45" t="s">
        <v>315</v>
      </c>
      <c r="D95" s="23" t="s">
        <v>75</v>
      </c>
      <c r="E95" s="66">
        <v>178</v>
      </c>
      <c r="F95" s="67"/>
      <c r="G95" s="64"/>
      <c r="H95" s="46">
        <f t="shared" si="7"/>
        <v>0</v>
      </c>
      <c r="I95" s="64"/>
      <c r="J95" s="64"/>
      <c r="K95" s="47">
        <f t="shared" si="8"/>
        <v>0</v>
      </c>
      <c r="L95" s="48">
        <f t="shared" si="9"/>
        <v>0</v>
      </c>
      <c r="M95" s="46">
        <f t="shared" si="10"/>
        <v>0</v>
      </c>
      <c r="N95" s="46">
        <f t="shared" si="11"/>
        <v>0</v>
      </c>
      <c r="O95" s="46">
        <f t="shared" si="12"/>
        <v>0</v>
      </c>
      <c r="P95" s="47">
        <f t="shared" si="13"/>
        <v>0</v>
      </c>
    </row>
    <row r="96" spans="1:16" ht="22.5" x14ac:dyDescent="0.2">
      <c r="A96" s="36">
        <f>IF(COUNTBLANK(B96)=1," ",COUNTA($B$15:B96))</f>
        <v>56</v>
      </c>
      <c r="B96" s="37" t="s">
        <v>66</v>
      </c>
      <c r="C96" s="45" t="s">
        <v>316</v>
      </c>
      <c r="D96" s="23" t="s">
        <v>192</v>
      </c>
      <c r="E96" s="66">
        <v>1</v>
      </c>
      <c r="F96" s="67"/>
      <c r="G96" s="64"/>
      <c r="H96" s="46">
        <f t="shared" si="7"/>
        <v>0</v>
      </c>
      <c r="I96" s="64"/>
      <c r="J96" s="64"/>
      <c r="K96" s="47">
        <f t="shared" si="8"/>
        <v>0</v>
      </c>
      <c r="L96" s="48">
        <f t="shared" si="9"/>
        <v>0</v>
      </c>
      <c r="M96" s="46">
        <f t="shared" si="10"/>
        <v>0</v>
      </c>
      <c r="N96" s="46">
        <f t="shared" si="11"/>
        <v>0</v>
      </c>
      <c r="O96" s="46">
        <f t="shared" si="12"/>
        <v>0</v>
      </c>
      <c r="P96" s="47">
        <f t="shared" si="13"/>
        <v>0</v>
      </c>
    </row>
    <row r="97" spans="1:16" ht="22.5" x14ac:dyDescent="0.2">
      <c r="A97" s="36" t="str">
        <f>IF(COUNTBLANK(B97)=1," ",COUNTA($B$15:B97))</f>
        <v xml:space="preserve"> </v>
      </c>
      <c r="B97" s="37"/>
      <c r="C97" s="45" t="s">
        <v>724</v>
      </c>
      <c r="D97" s="23" t="s">
        <v>75</v>
      </c>
      <c r="E97" s="66">
        <v>28.92</v>
      </c>
      <c r="F97" s="67"/>
      <c r="G97" s="64"/>
      <c r="H97" s="46">
        <f t="shared" si="7"/>
        <v>0</v>
      </c>
      <c r="I97" s="64"/>
      <c r="J97" s="64"/>
      <c r="K97" s="47">
        <f t="shared" si="8"/>
        <v>0</v>
      </c>
      <c r="L97" s="48">
        <f t="shared" si="9"/>
        <v>0</v>
      </c>
      <c r="M97" s="46">
        <f t="shared" si="10"/>
        <v>0</v>
      </c>
      <c r="N97" s="46">
        <f t="shared" si="11"/>
        <v>0</v>
      </c>
      <c r="O97" s="46">
        <f t="shared" si="12"/>
        <v>0</v>
      </c>
      <c r="P97" s="47">
        <f t="shared" si="13"/>
        <v>0</v>
      </c>
    </row>
    <row r="98" spans="1:16" x14ac:dyDescent="0.2">
      <c r="A98" s="36" t="str">
        <f>IF(COUNTBLANK(B98)=1," ",COUNTA($B$15:B98))</f>
        <v xml:space="preserve"> </v>
      </c>
      <c r="B98" s="37"/>
      <c r="C98" s="45" t="s">
        <v>725</v>
      </c>
      <c r="D98" s="23" t="s">
        <v>68</v>
      </c>
      <c r="E98" s="66">
        <v>96.4</v>
      </c>
      <c r="F98" s="67"/>
      <c r="G98" s="64"/>
      <c r="H98" s="46">
        <f t="shared" si="7"/>
        <v>0</v>
      </c>
      <c r="I98" s="64"/>
      <c r="J98" s="64"/>
      <c r="K98" s="47">
        <f t="shared" si="8"/>
        <v>0</v>
      </c>
      <c r="L98" s="48">
        <f t="shared" si="9"/>
        <v>0</v>
      </c>
      <c r="M98" s="46">
        <f t="shared" si="10"/>
        <v>0</v>
      </c>
      <c r="N98" s="46">
        <f t="shared" si="11"/>
        <v>0</v>
      </c>
      <c r="O98" s="46">
        <f t="shared" si="12"/>
        <v>0</v>
      </c>
      <c r="P98" s="47">
        <f t="shared" si="13"/>
        <v>0</v>
      </c>
    </row>
    <row r="99" spans="1:16" ht="22.5" x14ac:dyDescent="0.2">
      <c r="A99" s="36" t="str">
        <f>IF(COUNTBLANK(B99)=1," ",COUNTA($B$15:B99))</f>
        <v xml:space="preserve"> </v>
      </c>
      <c r="B99" s="37"/>
      <c r="C99" s="45" t="s">
        <v>317</v>
      </c>
      <c r="D99" s="23" t="s">
        <v>75</v>
      </c>
      <c r="E99" s="66">
        <v>101.22000000000001</v>
      </c>
      <c r="F99" s="67"/>
      <c r="G99" s="64"/>
      <c r="H99" s="46">
        <f t="shared" si="7"/>
        <v>0</v>
      </c>
      <c r="I99" s="64"/>
      <c r="J99" s="64"/>
      <c r="K99" s="47">
        <f t="shared" si="8"/>
        <v>0</v>
      </c>
      <c r="L99" s="48">
        <f t="shared" si="9"/>
        <v>0</v>
      </c>
      <c r="M99" s="46">
        <f t="shared" si="10"/>
        <v>0</v>
      </c>
      <c r="N99" s="46">
        <f t="shared" si="11"/>
        <v>0</v>
      </c>
      <c r="O99" s="46">
        <f t="shared" si="12"/>
        <v>0</v>
      </c>
      <c r="P99" s="47">
        <f t="shared" si="13"/>
        <v>0</v>
      </c>
    </row>
    <row r="100" spans="1:16" ht="22.5" x14ac:dyDescent="0.2">
      <c r="A100" s="36" t="str">
        <f>IF(COUNTBLANK(B100)=1," ",COUNTA($B$15:B100))</f>
        <v xml:space="preserve"> </v>
      </c>
      <c r="B100" s="37"/>
      <c r="C100" s="45" t="s">
        <v>318</v>
      </c>
      <c r="D100" s="23" t="s">
        <v>68</v>
      </c>
      <c r="E100" s="66">
        <v>96.4</v>
      </c>
      <c r="F100" s="67"/>
      <c r="G100" s="64"/>
      <c r="H100" s="46">
        <f t="shared" si="7"/>
        <v>0</v>
      </c>
      <c r="I100" s="64"/>
      <c r="J100" s="64"/>
      <c r="K100" s="47">
        <f t="shared" si="8"/>
        <v>0</v>
      </c>
      <c r="L100" s="48">
        <f t="shared" si="9"/>
        <v>0</v>
      </c>
      <c r="M100" s="46">
        <f t="shared" si="10"/>
        <v>0</v>
      </c>
      <c r="N100" s="46">
        <f t="shared" si="11"/>
        <v>0</v>
      </c>
      <c r="O100" s="46">
        <f t="shared" si="12"/>
        <v>0</v>
      </c>
      <c r="P100" s="47">
        <f t="shared" si="13"/>
        <v>0</v>
      </c>
    </row>
    <row r="101" spans="1:16" ht="22.5" x14ac:dyDescent="0.2">
      <c r="A101" s="36" t="str">
        <f>IF(COUNTBLANK(B101)=1," ",COUNTA($B$15:B101))</f>
        <v xml:space="preserve"> </v>
      </c>
      <c r="B101" s="37"/>
      <c r="C101" s="45" t="s">
        <v>319</v>
      </c>
      <c r="D101" s="23" t="s">
        <v>68</v>
      </c>
      <c r="E101" s="66">
        <v>96.4</v>
      </c>
      <c r="F101" s="67"/>
      <c r="G101" s="64"/>
      <c r="H101" s="46">
        <f t="shared" si="7"/>
        <v>0</v>
      </c>
      <c r="I101" s="64"/>
      <c r="J101" s="64"/>
      <c r="K101" s="47">
        <f t="shared" si="8"/>
        <v>0</v>
      </c>
      <c r="L101" s="48">
        <f t="shared" si="9"/>
        <v>0</v>
      </c>
      <c r="M101" s="46">
        <f t="shared" si="10"/>
        <v>0</v>
      </c>
      <c r="N101" s="46">
        <f t="shared" si="11"/>
        <v>0</v>
      </c>
      <c r="O101" s="46">
        <f t="shared" si="12"/>
        <v>0</v>
      </c>
      <c r="P101" s="47">
        <f t="shared" si="13"/>
        <v>0</v>
      </c>
    </row>
    <row r="102" spans="1:16" x14ac:dyDescent="0.2">
      <c r="A102" s="36">
        <f>IF(COUNTBLANK(B102)=1," ",COUNTA($B$15:B102))</f>
        <v>57</v>
      </c>
      <c r="B102" s="37" t="s">
        <v>66</v>
      </c>
      <c r="C102" s="45" t="s">
        <v>320</v>
      </c>
      <c r="D102" s="23" t="s">
        <v>68</v>
      </c>
      <c r="E102" s="66">
        <v>96.4</v>
      </c>
      <c r="F102" s="67"/>
      <c r="G102" s="64"/>
      <c r="H102" s="46">
        <f t="shared" si="7"/>
        <v>0</v>
      </c>
      <c r="I102" s="64"/>
      <c r="J102" s="64"/>
      <c r="K102" s="47">
        <f t="shared" si="8"/>
        <v>0</v>
      </c>
      <c r="L102" s="48">
        <f t="shared" si="9"/>
        <v>0</v>
      </c>
      <c r="M102" s="46">
        <f t="shared" si="10"/>
        <v>0</v>
      </c>
      <c r="N102" s="46">
        <f t="shared" si="11"/>
        <v>0</v>
      </c>
      <c r="O102" s="46">
        <f t="shared" si="12"/>
        <v>0</v>
      </c>
      <c r="P102" s="47">
        <f t="shared" si="13"/>
        <v>0</v>
      </c>
    </row>
    <row r="103" spans="1:16" ht="23.25" thickBot="1" x14ac:dyDescent="0.25">
      <c r="A103" s="36">
        <f>IF(COUNTBLANK(B103)=1," ",COUNTA($B$15:B103))</f>
        <v>58</v>
      </c>
      <c r="B103" s="37" t="s">
        <v>66</v>
      </c>
      <c r="C103" s="45" t="s">
        <v>321</v>
      </c>
      <c r="D103" s="23" t="s">
        <v>71</v>
      </c>
      <c r="E103" s="66">
        <v>10</v>
      </c>
      <c r="F103" s="67"/>
      <c r="G103" s="64"/>
      <c r="H103" s="46">
        <f t="shared" si="7"/>
        <v>0</v>
      </c>
      <c r="I103" s="64"/>
      <c r="J103" s="64"/>
      <c r="K103" s="47">
        <f t="shared" si="8"/>
        <v>0</v>
      </c>
      <c r="L103" s="48">
        <f t="shared" si="9"/>
        <v>0</v>
      </c>
      <c r="M103" s="46">
        <f t="shared" si="10"/>
        <v>0</v>
      </c>
      <c r="N103" s="46">
        <f t="shared" si="11"/>
        <v>0</v>
      </c>
      <c r="O103" s="46">
        <f t="shared" si="12"/>
        <v>0</v>
      </c>
      <c r="P103" s="47">
        <f t="shared" si="13"/>
        <v>0</v>
      </c>
    </row>
    <row r="104" spans="1:16" ht="12" thickBot="1" x14ac:dyDescent="0.25">
      <c r="A104" s="325" t="s">
        <v>120</v>
      </c>
      <c r="B104" s="326"/>
      <c r="C104" s="326"/>
      <c r="D104" s="326"/>
      <c r="E104" s="326"/>
      <c r="F104" s="326"/>
      <c r="G104" s="326"/>
      <c r="H104" s="326"/>
      <c r="I104" s="326"/>
      <c r="J104" s="326"/>
      <c r="K104" s="327"/>
      <c r="L104" s="68">
        <f>SUM(L14:L103)</f>
        <v>0</v>
      </c>
      <c r="M104" s="69">
        <f>SUM(M14:M103)</f>
        <v>0</v>
      </c>
      <c r="N104" s="69">
        <f>SUM(N14:N103)</f>
        <v>0</v>
      </c>
      <c r="O104" s="69">
        <f>SUM(O14:O103)</f>
        <v>0</v>
      </c>
      <c r="P104" s="70">
        <f>SUM(P14:P103)</f>
        <v>0</v>
      </c>
    </row>
    <row r="105" spans="1:16" x14ac:dyDescent="0.2">
      <c r="A105" s="15"/>
      <c r="B105" s="15"/>
      <c r="C105" s="15"/>
      <c r="D105" s="15"/>
      <c r="E105" s="15"/>
      <c r="F105" s="15"/>
      <c r="G105" s="15"/>
      <c r="H105" s="15"/>
      <c r="I105" s="15"/>
      <c r="J105" s="15"/>
      <c r="K105" s="15"/>
      <c r="L105" s="15"/>
      <c r="M105" s="15"/>
      <c r="N105" s="15"/>
      <c r="O105" s="15"/>
      <c r="P105" s="15"/>
    </row>
    <row r="106" spans="1:16" x14ac:dyDescent="0.2">
      <c r="A106" s="15"/>
      <c r="B106" s="15"/>
      <c r="C106" s="15"/>
      <c r="D106" s="15"/>
      <c r="E106" s="15"/>
      <c r="F106" s="15"/>
      <c r="G106" s="15"/>
      <c r="H106" s="15"/>
      <c r="I106" s="15"/>
      <c r="J106" s="15"/>
      <c r="K106" s="15"/>
      <c r="L106" s="15"/>
      <c r="M106" s="15"/>
      <c r="N106" s="15"/>
      <c r="O106" s="15"/>
      <c r="P106" s="15"/>
    </row>
    <row r="107" spans="1:16" x14ac:dyDescent="0.2">
      <c r="A107" s="1" t="s">
        <v>14</v>
      </c>
      <c r="B107" s="15"/>
      <c r="C107" s="328">
        <f>'Kops a'!C38:H38</f>
        <v>0</v>
      </c>
      <c r="D107" s="328"/>
      <c r="E107" s="328"/>
      <c r="F107" s="328"/>
      <c r="G107" s="328"/>
      <c r="H107" s="328"/>
      <c r="I107" s="15"/>
      <c r="J107" s="15"/>
      <c r="K107" s="15"/>
      <c r="L107" s="15"/>
      <c r="M107" s="15"/>
      <c r="N107" s="15"/>
      <c r="O107" s="15"/>
      <c r="P107" s="15"/>
    </row>
    <row r="108" spans="1:16" x14ac:dyDescent="0.2">
      <c r="A108" s="15"/>
      <c r="B108" s="15"/>
      <c r="C108" s="238" t="s">
        <v>15</v>
      </c>
      <c r="D108" s="238"/>
      <c r="E108" s="238"/>
      <c r="F108" s="238"/>
      <c r="G108" s="238"/>
      <c r="H108" s="238"/>
      <c r="I108" s="15"/>
      <c r="J108" s="15"/>
      <c r="K108" s="15"/>
      <c r="L108" s="15"/>
      <c r="M108" s="15"/>
      <c r="N108" s="15"/>
      <c r="O108" s="15"/>
      <c r="P108" s="15"/>
    </row>
    <row r="109" spans="1:16" x14ac:dyDescent="0.2">
      <c r="A109" s="15"/>
      <c r="B109" s="15"/>
      <c r="C109" s="15"/>
      <c r="D109" s="15"/>
      <c r="E109" s="15"/>
      <c r="F109" s="15"/>
      <c r="G109" s="15"/>
      <c r="H109" s="15"/>
      <c r="I109" s="15"/>
      <c r="J109" s="15"/>
      <c r="K109" s="15"/>
      <c r="L109" s="15"/>
      <c r="M109" s="15"/>
      <c r="N109" s="15"/>
      <c r="O109" s="15"/>
      <c r="P109" s="15"/>
    </row>
    <row r="110" spans="1:16" x14ac:dyDescent="0.2">
      <c r="A110" s="83" t="str">
        <f>'Kops a'!A41</f>
        <v>Tāme sastādīta 20__. gada __. _________</v>
      </c>
      <c r="B110" s="84"/>
      <c r="C110" s="84"/>
      <c r="D110" s="84"/>
      <c r="E110" s="15"/>
      <c r="F110" s="15"/>
      <c r="G110" s="15"/>
      <c r="H110" s="15"/>
      <c r="I110" s="15"/>
      <c r="J110" s="15"/>
      <c r="K110" s="15"/>
      <c r="L110" s="15"/>
      <c r="M110" s="15"/>
      <c r="N110" s="15"/>
      <c r="O110" s="15"/>
      <c r="P110" s="15"/>
    </row>
    <row r="111" spans="1:16" x14ac:dyDescent="0.2">
      <c r="A111" s="15"/>
      <c r="B111" s="15"/>
      <c r="C111" s="15"/>
      <c r="D111" s="15"/>
      <c r="E111" s="15"/>
      <c r="F111" s="15"/>
      <c r="G111" s="15"/>
      <c r="H111" s="15"/>
      <c r="I111" s="15"/>
      <c r="J111" s="15"/>
      <c r="K111" s="15"/>
      <c r="L111" s="15"/>
      <c r="M111" s="15"/>
      <c r="N111" s="15"/>
      <c r="O111" s="15"/>
      <c r="P111" s="15"/>
    </row>
    <row r="112" spans="1:16" x14ac:dyDescent="0.2">
      <c r="A112" s="15"/>
      <c r="B112" s="15"/>
      <c r="C112" s="15"/>
      <c r="D112" s="15"/>
      <c r="E112" s="15"/>
      <c r="F112" s="15"/>
      <c r="G112" s="15"/>
      <c r="H112" s="15"/>
      <c r="I112" s="15"/>
      <c r="J112" s="15"/>
      <c r="K112" s="15"/>
      <c r="L112" s="15"/>
      <c r="M112" s="15"/>
      <c r="N112" s="15"/>
      <c r="O112" s="15"/>
      <c r="P112" s="15"/>
    </row>
    <row r="113" spans="1:16" x14ac:dyDescent="0.2">
      <c r="A113" s="1" t="s">
        <v>38</v>
      </c>
      <c r="B113" s="15"/>
      <c r="C113" s="328">
        <f>'Kops a'!C44:H44</f>
        <v>0</v>
      </c>
      <c r="D113" s="328"/>
      <c r="E113" s="328"/>
      <c r="F113" s="328"/>
      <c r="G113" s="328"/>
      <c r="H113" s="328"/>
      <c r="I113" s="15"/>
      <c r="J113" s="15"/>
      <c r="K113" s="15"/>
      <c r="L113" s="15"/>
      <c r="M113" s="15"/>
      <c r="N113" s="15"/>
      <c r="O113" s="15"/>
      <c r="P113" s="15"/>
    </row>
    <row r="114" spans="1:16" x14ac:dyDescent="0.2">
      <c r="A114" s="15"/>
      <c r="B114" s="15"/>
      <c r="C114" s="238" t="s">
        <v>15</v>
      </c>
      <c r="D114" s="238"/>
      <c r="E114" s="238"/>
      <c r="F114" s="238"/>
      <c r="G114" s="238"/>
      <c r="H114" s="238"/>
      <c r="I114" s="15"/>
      <c r="J114" s="15"/>
      <c r="K114" s="15"/>
      <c r="L114" s="15"/>
      <c r="M114" s="15"/>
      <c r="N114" s="15"/>
      <c r="O114" s="15"/>
      <c r="P114" s="15"/>
    </row>
    <row r="115" spans="1:16" x14ac:dyDescent="0.2">
      <c r="A115" s="15"/>
      <c r="B115" s="15"/>
      <c r="C115" s="15"/>
      <c r="D115" s="15"/>
      <c r="E115" s="15"/>
      <c r="F115" s="15"/>
      <c r="G115" s="15"/>
      <c r="H115" s="15"/>
      <c r="I115" s="15"/>
      <c r="J115" s="15"/>
      <c r="K115" s="15"/>
      <c r="L115" s="15"/>
      <c r="M115" s="15"/>
      <c r="N115" s="15"/>
      <c r="O115" s="15"/>
      <c r="P115" s="15"/>
    </row>
    <row r="116" spans="1:16" x14ac:dyDescent="0.2">
      <c r="A116" s="83" t="s">
        <v>55</v>
      </c>
      <c r="B116" s="84"/>
      <c r="C116" s="87">
        <f>'Kops a'!C47</f>
        <v>0</v>
      </c>
      <c r="D116" s="49"/>
      <c r="E116" s="15"/>
      <c r="F116" s="15"/>
      <c r="G116" s="15"/>
      <c r="H116" s="15"/>
      <c r="I116" s="15"/>
      <c r="J116" s="15"/>
      <c r="K116" s="15"/>
      <c r="L116" s="15"/>
      <c r="M116" s="15"/>
      <c r="N116" s="15"/>
      <c r="O116" s="15"/>
      <c r="P116" s="15"/>
    </row>
    <row r="117" spans="1:16" x14ac:dyDescent="0.2">
      <c r="A117" s="15"/>
      <c r="B117" s="15"/>
      <c r="C117" s="15"/>
      <c r="D117" s="15"/>
      <c r="E117" s="15"/>
      <c r="F117" s="15"/>
      <c r="G117" s="15"/>
      <c r="H117" s="15"/>
      <c r="I117" s="15"/>
      <c r="J117" s="15"/>
      <c r="K117" s="15"/>
      <c r="L117" s="15"/>
      <c r="M117" s="15"/>
      <c r="N117" s="15"/>
      <c r="O117" s="15"/>
      <c r="P117" s="15"/>
    </row>
    <row r="118" spans="1:16" ht="13.5" x14ac:dyDescent="0.2">
      <c r="B118" s="91" t="s">
        <v>709</v>
      </c>
    </row>
    <row r="119" spans="1:16" ht="12" x14ac:dyDescent="0.2">
      <c r="B119" s="92" t="s">
        <v>710</v>
      </c>
    </row>
    <row r="120" spans="1:16" ht="12" x14ac:dyDescent="0.2">
      <c r="B120" s="92" t="s">
        <v>711</v>
      </c>
    </row>
  </sheetData>
  <mergeCells count="22">
    <mergeCell ref="C114:H114"/>
    <mergeCell ref="C4:I4"/>
    <mergeCell ref="F12:K12"/>
    <mergeCell ref="A9:F9"/>
    <mergeCell ref="J9:M9"/>
    <mergeCell ref="D8:L8"/>
    <mergeCell ref="A104:K104"/>
    <mergeCell ref="C107:H107"/>
    <mergeCell ref="C108:H108"/>
    <mergeCell ref="C113:H113"/>
    <mergeCell ref="N9:O9"/>
    <mergeCell ref="A12:A13"/>
    <mergeCell ref="B12:B13"/>
    <mergeCell ref="C12:C13"/>
    <mergeCell ref="D12:D13"/>
    <mergeCell ref="E12:E13"/>
    <mergeCell ref="L12:P12"/>
    <mergeCell ref="C2:I2"/>
    <mergeCell ref="C3:I3"/>
    <mergeCell ref="D5:L5"/>
    <mergeCell ref="D6:L6"/>
    <mergeCell ref="D7:L7"/>
  </mergeCells>
  <conditionalFormatting sqref="I15:J103 D15:G103 A15:B103">
    <cfRule type="cellIs" dxfId="169" priority="27" operator="equal">
      <formula>0</formula>
    </cfRule>
  </conditionalFormatting>
  <conditionalFormatting sqref="N9:O9">
    <cfRule type="cellIs" dxfId="168" priority="26" operator="equal">
      <formula>0</formula>
    </cfRule>
  </conditionalFormatting>
  <conditionalFormatting sqref="A9:F9">
    <cfRule type="containsText" dxfId="167"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66" priority="23" operator="equal">
      <formula>0</formula>
    </cfRule>
  </conditionalFormatting>
  <conditionalFormatting sqref="O10">
    <cfRule type="cellIs" dxfId="165" priority="22" operator="equal">
      <formula>"20__. gada __. _________"</formula>
    </cfRule>
  </conditionalFormatting>
  <conditionalFormatting sqref="A104:K104">
    <cfRule type="containsText" dxfId="164" priority="21" operator="containsText" text="Tiešās izmaksas kopā, t. sk. darba devēja sociālais nodoklis __.__% ">
      <formula>NOT(ISERROR(SEARCH("Tiešās izmaksas kopā, t. sk. darba devēja sociālais nodoklis __.__% ",A104)))</formula>
    </cfRule>
  </conditionalFormatting>
  <conditionalFormatting sqref="H14:H103 K14:P103 L104:P104">
    <cfRule type="cellIs" dxfId="163" priority="16" operator="equal">
      <formula>0</formula>
    </cfRule>
  </conditionalFormatting>
  <conditionalFormatting sqref="C4:I4">
    <cfRule type="cellIs" dxfId="162" priority="15" operator="equal">
      <formula>0</formula>
    </cfRule>
  </conditionalFormatting>
  <conditionalFormatting sqref="C15:C103">
    <cfRule type="cellIs" dxfId="161" priority="14" operator="equal">
      <formula>0</formula>
    </cfRule>
  </conditionalFormatting>
  <conditionalFormatting sqref="D5:L8">
    <cfRule type="cellIs" dxfId="160" priority="11" operator="equal">
      <formula>0</formula>
    </cfRule>
  </conditionalFormatting>
  <conditionalFormatting sqref="A14:B14 D14:G14">
    <cfRule type="cellIs" dxfId="159" priority="10" operator="equal">
      <formula>0</formula>
    </cfRule>
  </conditionalFormatting>
  <conditionalFormatting sqref="C14">
    <cfRule type="cellIs" dxfId="158" priority="9" operator="equal">
      <formula>0</formula>
    </cfRule>
  </conditionalFormatting>
  <conditionalFormatting sqref="I14:J14">
    <cfRule type="cellIs" dxfId="157" priority="8" operator="equal">
      <formula>0</formula>
    </cfRule>
  </conditionalFormatting>
  <conditionalFormatting sqref="P10">
    <cfRule type="cellIs" dxfId="156" priority="7" operator="equal">
      <formula>"20__. gada __. _________"</formula>
    </cfRule>
  </conditionalFormatting>
  <conditionalFormatting sqref="C113:H113">
    <cfRule type="cellIs" dxfId="155" priority="4" operator="equal">
      <formula>0</formula>
    </cfRule>
  </conditionalFormatting>
  <conditionalFormatting sqref="C107:H107">
    <cfRule type="cellIs" dxfId="154" priority="3" operator="equal">
      <formula>0</formula>
    </cfRule>
  </conditionalFormatting>
  <conditionalFormatting sqref="C113:H113 C116 C107:H107">
    <cfRule type="cellIs" dxfId="153" priority="2" operator="equal">
      <formula>0</formula>
    </cfRule>
  </conditionalFormatting>
  <conditionalFormatting sqref="D1">
    <cfRule type="cellIs" dxfId="152" priority="1" operator="equal">
      <formula>0</formula>
    </cfRule>
  </conditionalFormatting>
  <pageMargins left="0.7" right="0.7" top="0.75" bottom="0.75" header="0.3" footer="0.3"/>
  <pageSetup paperSize="9" scale="93" fitToHeight="0" orientation="landscape" r:id="rId1"/>
  <headerFooter>
    <oddFooter>&amp;R&amp;P</oddFooter>
  </headerFooter>
  <rowBreaks count="1" manualBreakCount="1">
    <brk id="46" max="16383" man="1"/>
  </rowBreaks>
  <extLst>
    <ext xmlns:x14="http://schemas.microsoft.com/office/spreadsheetml/2009/9/main" uri="{78C0D931-6437-407d-A8EE-F0AAD7539E65}">
      <x14:conditionalFormattings>
        <x14:conditionalFormatting xmlns:xm="http://schemas.microsoft.com/office/excel/2006/main">
          <x14:cfRule type="containsText" priority="6" operator="containsText" id="{A5F45D83-914D-4306-B26D-4B74C3C819FC}">
            <xm:f>NOT(ISERROR(SEARCH("Tāme sastādīta ____. gada ___. ______________",A110)))</xm:f>
            <xm:f>"Tāme sastādīta ____. gada ___. ______________"</xm:f>
            <x14:dxf>
              <font>
                <color auto="1"/>
              </font>
              <fill>
                <patternFill>
                  <bgColor rgb="FFC6EFCE"/>
                </patternFill>
              </fill>
            </x14:dxf>
          </x14:cfRule>
          <xm:sqref>A110</xm:sqref>
        </x14:conditionalFormatting>
        <x14:conditionalFormatting xmlns:xm="http://schemas.microsoft.com/office/excel/2006/main">
          <x14:cfRule type="containsText" priority="5" operator="containsText" id="{A2E03CF5-E14D-4A31-8C34-6550548A72DB}">
            <xm:f>NOT(ISERROR(SEARCH("Sertifikāta Nr. _________________________________",A116)))</xm:f>
            <xm:f>"Sertifikāta Nr. _________________________________"</xm:f>
            <x14:dxf>
              <font>
                <color auto="1"/>
              </font>
              <fill>
                <patternFill>
                  <bgColor rgb="FFC6EFCE"/>
                </patternFill>
              </fill>
            </x14:dxf>
          </x14:cfRule>
          <xm:sqref>A116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59999389629810485"/>
  </sheetPr>
  <dimension ref="A1:P158"/>
  <sheetViews>
    <sheetView view="pageBreakPreview" topLeftCell="A13" zoomScale="130" zoomScaleNormal="55" zoomScaleSheetLayoutView="130" zoomScalePageLayoutView="40" workbookViewId="0">
      <selection activeCell="C168" sqref="C168"/>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1"/>
      <c r="B1" s="21"/>
      <c r="C1" s="25" t="s">
        <v>39</v>
      </c>
      <c r="D1" s="50">
        <f>'Kops a'!A21</f>
        <v>7</v>
      </c>
      <c r="E1" s="21"/>
      <c r="F1" s="21"/>
      <c r="G1" s="21"/>
      <c r="H1" s="21"/>
      <c r="I1" s="21"/>
      <c r="J1" s="21"/>
      <c r="N1" s="24"/>
      <c r="O1" s="25"/>
      <c r="P1" s="26"/>
    </row>
    <row r="2" spans="1:16" x14ac:dyDescent="0.2">
      <c r="A2" s="27"/>
      <c r="B2" s="27"/>
      <c r="C2" s="308" t="s">
        <v>322</v>
      </c>
      <c r="D2" s="308"/>
      <c r="E2" s="308"/>
      <c r="F2" s="308"/>
      <c r="G2" s="308"/>
      <c r="H2" s="308"/>
      <c r="I2" s="308"/>
      <c r="J2" s="27"/>
    </row>
    <row r="3" spans="1:16" x14ac:dyDescent="0.2">
      <c r="A3" s="28"/>
      <c r="B3" s="28"/>
      <c r="C3" s="247" t="s">
        <v>18</v>
      </c>
      <c r="D3" s="247"/>
      <c r="E3" s="247"/>
      <c r="F3" s="247"/>
      <c r="G3" s="247"/>
      <c r="H3" s="247"/>
      <c r="I3" s="247"/>
      <c r="J3" s="28"/>
    </row>
    <row r="4" spans="1:16" x14ac:dyDescent="0.2">
      <c r="A4" s="28"/>
      <c r="B4" s="28"/>
      <c r="C4" s="322" t="s">
        <v>53</v>
      </c>
      <c r="D4" s="322"/>
      <c r="E4" s="322"/>
      <c r="F4" s="322"/>
      <c r="G4" s="322"/>
      <c r="H4" s="322"/>
      <c r="I4" s="322"/>
      <c r="J4" s="28"/>
    </row>
    <row r="5" spans="1:16" x14ac:dyDescent="0.2">
      <c r="A5" s="21"/>
      <c r="B5" s="21"/>
      <c r="C5" s="25" t="s">
        <v>5</v>
      </c>
      <c r="D5" s="309" t="str">
        <f>'Kops a'!D6</f>
        <v>Daudzdzīvokļu dzīvojamā ēka</v>
      </c>
      <c r="E5" s="309"/>
      <c r="F5" s="309"/>
      <c r="G5" s="309"/>
      <c r="H5" s="309"/>
      <c r="I5" s="309"/>
      <c r="J5" s="309"/>
      <c r="K5" s="309"/>
      <c r="L5" s="309"/>
      <c r="M5" s="15"/>
      <c r="N5" s="15"/>
      <c r="O5" s="15"/>
      <c r="P5" s="15"/>
    </row>
    <row r="6" spans="1:16" x14ac:dyDescent="0.2">
      <c r="A6" s="21"/>
      <c r="B6" s="21"/>
      <c r="C6" s="25" t="s">
        <v>6</v>
      </c>
      <c r="D6" s="309" t="str">
        <f>'Kops a'!D7</f>
        <v>Daudzdzīvokļu dzīvojamās ēkas energoefektivitātes paaugstināšanas pasākumi</v>
      </c>
      <c r="E6" s="309"/>
      <c r="F6" s="309"/>
      <c r="G6" s="309"/>
      <c r="H6" s="309"/>
      <c r="I6" s="309"/>
      <c r="J6" s="309"/>
      <c r="K6" s="309"/>
      <c r="L6" s="309"/>
      <c r="M6" s="15"/>
      <c r="N6" s="15"/>
      <c r="O6" s="15"/>
      <c r="P6" s="15"/>
    </row>
    <row r="7" spans="1:16" x14ac:dyDescent="0.2">
      <c r="A7" s="21"/>
      <c r="B7" s="21"/>
      <c r="C7" s="25" t="s">
        <v>7</v>
      </c>
      <c r="D7" s="309" t="str">
        <f>'Kops a'!D8</f>
        <v>Krūmu iela 38, Liepāja</v>
      </c>
      <c r="E7" s="309"/>
      <c r="F7" s="309"/>
      <c r="G7" s="309"/>
      <c r="H7" s="309"/>
      <c r="I7" s="309"/>
      <c r="J7" s="309"/>
      <c r="K7" s="309"/>
      <c r="L7" s="309"/>
      <c r="M7" s="15"/>
      <c r="N7" s="15"/>
      <c r="O7" s="15"/>
      <c r="P7" s="15"/>
    </row>
    <row r="8" spans="1:16" x14ac:dyDescent="0.2">
      <c r="A8" s="21"/>
      <c r="B8" s="21"/>
      <c r="C8" s="4" t="s">
        <v>21</v>
      </c>
      <c r="D8" s="309" t="str">
        <f>'Kops a'!D9</f>
        <v>EA-29-17/WOOS</v>
      </c>
      <c r="E8" s="309"/>
      <c r="F8" s="309"/>
      <c r="G8" s="309"/>
      <c r="H8" s="309"/>
      <c r="I8" s="309"/>
      <c r="J8" s="309"/>
      <c r="K8" s="309"/>
      <c r="L8" s="309"/>
      <c r="M8" s="15"/>
      <c r="N8" s="15"/>
      <c r="O8" s="15"/>
      <c r="P8" s="15"/>
    </row>
    <row r="9" spans="1:16" x14ac:dyDescent="0.2">
      <c r="A9" s="323" t="s">
        <v>65</v>
      </c>
      <c r="B9" s="323"/>
      <c r="C9" s="323"/>
      <c r="D9" s="323"/>
      <c r="E9" s="323"/>
      <c r="F9" s="323"/>
      <c r="G9" s="29"/>
      <c r="H9" s="29"/>
      <c r="I9" s="29"/>
      <c r="J9" s="324" t="s">
        <v>40</v>
      </c>
      <c r="K9" s="324"/>
      <c r="L9" s="324"/>
      <c r="M9" s="324"/>
      <c r="N9" s="310">
        <f>P142</f>
        <v>0</v>
      </c>
      <c r="O9" s="310"/>
      <c r="P9" s="29"/>
    </row>
    <row r="10" spans="1:16" x14ac:dyDescent="0.2">
      <c r="A10" s="30"/>
      <c r="B10" s="31"/>
      <c r="C10" s="4"/>
      <c r="D10" s="21"/>
      <c r="E10" s="21"/>
      <c r="F10" s="21"/>
      <c r="G10" s="21"/>
      <c r="H10" s="21"/>
      <c r="I10" s="21"/>
      <c r="J10" s="21"/>
      <c r="K10" s="21"/>
      <c r="L10" s="27"/>
      <c r="M10" s="27"/>
      <c r="O10" s="86"/>
      <c r="P10" s="85" t="str">
        <f>A148</f>
        <v>Tāme sastādīta 20__. gada __. _________</v>
      </c>
    </row>
    <row r="11" spans="1:16" ht="12" thickBot="1" x14ac:dyDescent="0.25">
      <c r="A11" s="30"/>
      <c r="B11" s="31"/>
      <c r="C11" s="4"/>
      <c r="D11" s="21"/>
      <c r="E11" s="21"/>
      <c r="F11" s="21"/>
      <c r="G11" s="21"/>
      <c r="H11" s="21"/>
      <c r="I11" s="21"/>
      <c r="J11" s="21"/>
      <c r="K11" s="21"/>
      <c r="L11" s="32"/>
      <c r="M11" s="32"/>
      <c r="N11" s="33"/>
      <c r="O11" s="24"/>
      <c r="P11" s="21"/>
    </row>
    <row r="12" spans="1:16" x14ac:dyDescent="0.2">
      <c r="A12" s="254" t="s">
        <v>24</v>
      </c>
      <c r="B12" s="312" t="s">
        <v>41</v>
      </c>
      <c r="C12" s="314" t="s">
        <v>42</v>
      </c>
      <c r="D12" s="316" t="s">
        <v>43</v>
      </c>
      <c r="E12" s="318" t="s">
        <v>44</v>
      </c>
      <c r="F12" s="320" t="s">
        <v>45</v>
      </c>
      <c r="G12" s="314"/>
      <c r="H12" s="314"/>
      <c r="I12" s="314"/>
      <c r="J12" s="314"/>
      <c r="K12" s="321"/>
      <c r="L12" s="320" t="s">
        <v>46</v>
      </c>
      <c r="M12" s="314"/>
      <c r="N12" s="314"/>
      <c r="O12" s="314"/>
      <c r="P12" s="321"/>
    </row>
    <row r="13" spans="1:16" ht="87.75" customHeight="1" thickBot="1" x14ac:dyDescent="0.25">
      <c r="A13" s="311"/>
      <c r="B13" s="313"/>
      <c r="C13" s="315"/>
      <c r="D13" s="317"/>
      <c r="E13" s="319"/>
      <c r="F13" s="34" t="s">
        <v>47</v>
      </c>
      <c r="G13" s="35" t="s">
        <v>48</v>
      </c>
      <c r="H13" s="35" t="s">
        <v>49</v>
      </c>
      <c r="I13" s="35" t="s">
        <v>50</v>
      </c>
      <c r="J13" s="35" t="s">
        <v>51</v>
      </c>
      <c r="K13" s="59" t="s">
        <v>52</v>
      </c>
      <c r="L13" s="34" t="s">
        <v>47</v>
      </c>
      <c r="M13" s="35" t="s">
        <v>49</v>
      </c>
      <c r="N13" s="35" t="s">
        <v>50</v>
      </c>
      <c r="O13" s="35" t="s">
        <v>51</v>
      </c>
      <c r="P13" s="59" t="s">
        <v>52</v>
      </c>
    </row>
    <row r="14" spans="1:16" ht="22.5" x14ac:dyDescent="0.2">
      <c r="A14" s="60"/>
      <c r="B14" s="61"/>
      <c r="C14" s="62" t="s">
        <v>323</v>
      </c>
      <c r="D14" s="63"/>
      <c r="E14" s="66"/>
      <c r="F14" s="67"/>
      <c r="G14" s="64"/>
      <c r="H14" s="64">
        <f>ROUND(F14*G14,2)</f>
        <v>0</v>
      </c>
      <c r="I14" s="64"/>
      <c r="J14" s="64"/>
      <c r="K14" s="65">
        <f>SUM(H14:J14)</f>
        <v>0</v>
      </c>
      <c r="L14" s="192">
        <f>ROUND(E14*F14,2)</f>
        <v>0</v>
      </c>
      <c r="M14" s="193">
        <f>ROUND(H14*E14,2)</f>
        <v>0</v>
      </c>
      <c r="N14" s="193">
        <f>ROUND(I14*E14,2)</f>
        <v>0</v>
      </c>
      <c r="O14" s="193">
        <f>ROUND(J14*E14,2)</f>
        <v>0</v>
      </c>
      <c r="P14" s="194">
        <f>SUM(M14:O14)</f>
        <v>0</v>
      </c>
    </row>
    <row r="15" spans="1:16" ht="22.5" x14ac:dyDescent="0.2">
      <c r="A15" s="36">
        <f>IF(COUNTBLANK(B15)=1," ",COUNTA($B$15:B15))</f>
        <v>1</v>
      </c>
      <c r="B15" s="37" t="s">
        <v>66</v>
      </c>
      <c r="C15" s="45" t="s">
        <v>324</v>
      </c>
      <c r="D15" s="23" t="s">
        <v>75</v>
      </c>
      <c r="E15" s="66">
        <v>12</v>
      </c>
      <c r="F15" s="67"/>
      <c r="G15" s="64"/>
      <c r="H15" s="46">
        <f t="shared" ref="H15:H78" si="0">ROUND(F15*G15,2)</f>
        <v>0</v>
      </c>
      <c r="I15" s="64"/>
      <c r="J15" s="64"/>
      <c r="K15" s="47">
        <f t="shared" ref="K15:K78" si="1">SUM(H15:J15)</f>
        <v>0</v>
      </c>
      <c r="L15" s="48">
        <f t="shared" ref="L15:L78" si="2">ROUND(E15*F15,2)</f>
        <v>0</v>
      </c>
      <c r="M15" s="46">
        <f t="shared" ref="M15:M78" si="3">ROUND(H15*E15,2)</f>
        <v>0</v>
      </c>
      <c r="N15" s="46">
        <f t="shared" ref="N15:N78" si="4">ROUND(I15*E15,2)</f>
        <v>0</v>
      </c>
      <c r="O15" s="46">
        <f t="shared" ref="O15:O78" si="5">ROUND(J15*E15,2)</f>
        <v>0</v>
      </c>
      <c r="P15" s="47">
        <f t="shared" ref="P15:P78" si="6">SUM(M15:O15)</f>
        <v>0</v>
      </c>
    </row>
    <row r="16" spans="1:16" ht="22.5" x14ac:dyDescent="0.2">
      <c r="A16" s="36">
        <f>IF(COUNTBLANK(B16)=1," ",COUNTA($B$15:B16))</f>
        <v>2</v>
      </c>
      <c r="B16" s="37" t="s">
        <v>66</v>
      </c>
      <c r="C16" s="45" t="s">
        <v>325</v>
      </c>
      <c r="D16" s="23" t="s">
        <v>75</v>
      </c>
      <c r="E16" s="66">
        <v>12</v>
      </c>
      <c r="F16" s="67"/>
      <c r="G16" s="64"/>
      <c r="H16" s="46">
        <f t="shared" si="0"/>
        <v>0</v>
      </c>
      <c r="I16" s="64"/>
      <c r="J16" s="64"/>
      <c r="K16" s="47">
        <f t="shared" si="1"/>
        <v>0</v>
      </c>
      <c r="L16" s="48">
        <f t="shared" si="2"/>
        <v>0</v>
      </c>
      <c r="M16" s="46">
        <f t="shared" si="3"/>
        <v>0</v>
      </c>
      <c r="N16" s="46">
        <f t="shared" si="4"/>
        <v>0</v>
      </c>
      <c r="O16" s="46">
        <f t="shared" si="5"/>
        <v>0</v>
      </c>
      <c r="P16" s="47">
        <f t="shared" si="6"/>
        <v>0</v>
      </c>
    </row>
    <row r="17" spans="1:16" x14ac:dyDescent="0.2">
      <c r="A17" s="36" t="str">
        <f>IF(COUNTBLANK(B17)=1," ",COUNTA($B$15:B17))</f>
        <v xml:space="preserve"> </v>
      </c>
      <c r="B17" s="37"/>
      <c r="C17" s="45" t="s">
        <v>265</v>
      </c>
      <c r="D17" s="23" t="s">
        <v>149</v>
      </c>
      <c r="E17" s="66">
        <v>3.75</v>
      </c>
      <c r="F17" s="67"/>
      <c r="G17" s="64"/>
      <c r="H17" s="46">
        <f t="shared" si="0"/>
        <v>0</v>
      </c>
      <c r="I17" s="64"/>
      <c r="J17" s="64"/>
      <c r="K17" s="47">
        <f t="shared" si="1"/>
        <v>0</v>
      </c>
      <c r="L17" s="48">
        <f t="shared" si="2"/>
        <v>0</v>
      </c>
      <c r="M17" s="46">
        <f t="shared" si="3"/>
        <v>0</v>
      </c>
      <c r="N17" s="46">
        <f t="shared" si="4"/>
        <v>0</v>
      </c>
      <c r="O17" s="46">
        <f t="shared" si="5"/>
        <v>0</v>
      </c>
      <c r="P17" s="47">
        <f t="shared" si="6"/>
        <v>0</v>
      </c>
    </row>
    <row r="18" spans="1:16" ht="22.5" x14ac:dyDescent="0.2">
      <c r="A18" s="36">
        <f>IF(COUNTBLANK(B18)=1," ",COUNTA($B$15:B18))</f>
        <v>3</v>
      </c>
      <c r="B18" s="37" t="s">
        <v>66</v>
      </c>
      <c r="C18" s="45" t="s">
        <v>326</v>
      </c>
      <c r="D18" s="23" t="s">
        <v>75</v>
      </c>
      <c r="E18" s="66">
        <v>12</v>
      </c>
      <c r="F18" s="67"/>
      <c r="G18" s="64"/>
      <c r="H18" s="46">
        <f t="shared" si="0"/>
        <v>0</v>
      </c>
      <c r="I18" s="64"/>
      <c r="J18" s="64"/>
      <c r="K18" s="47">
        <f t="shared" si="1"/>
        <v>0</v>
      </c>
      <c r="L18" s="48">
        <f t="shared" si="2"/>
        <v>0</v>
      </c>
      <c r="M18" s="46">
        <f t="shared" si="3"/>
        <v>0</v>
      </c>
      <c r="N18" s="46">
        <f t="shared" si="4"/>
        <v>0</v>
      </c>
      <c r="O18" s="46">
        <f t="shared" si="5"/>
        <v>0</v>
      </c>
      <c r="P18" s="47">
        <f t="shared" si="6"/>
        <v>0</v>
      </c>
    </row>
    <row r="19" spans="1:16" ht="22.5" x14ac:dyDescent="0.2">
      <c r="A19" s="36">
        <f>IF(COUNTBLANK(B19)=1," ",COUNTA($B$15:B19))</f>
        <v>4</v>
      </c>
      <c r="B19" s="37" t="s">
        <v>66</v>
      </c>
      <c r="C19" s="45" t="s">
        <v>325</v>
      </c>
      <c r="D19" s="23" t="s">
        <v>75</v>
      </c>
      <c r="E19" s="66">
        <v>12</v>
      </c>
      <c r="F19" s="67"/>
      <c r="G19" s="64"/>
      <c r="H19" s="46">
        <f t="shared" si="0"/>
        <v>0</v>
      </c>
      <c r="I19" s="64"/>
      <c r="J19" s="64"/>
      <c r="K19" s="47">
        <f t="shared" si="1"/>
        <v>0</v>
      </c>
      <c r="L19" s="48">
        <f t="shared" si="2"/>
        <v>0</v>
      </c>
      <c r="M19" s="46">
        <f t="shared" si="3"/>
        <v>0</v>
      </c>
      <c r="N19" s="46">
        <f t="shared" si="4"/>
        <v>0</v>
      </c>
      <c r="O19" s="46">
        <f t="shared" si="5"/>
        <v>0</v>
      </c>
      <c r="P19" s="47">
        <f t="shared" si="6"/>
        <v>0</v>
      </c>
    </row>
    <row r="20" spans="1:16" x14ac:dyDescent="0.2">
      <c r="A20" s="36" t="str">
        <f>IF(COUNTBLANK(B20)=1," ",COUNTA($B$15:B20))</f>
        <v xml:space="preserve"> </v>
      </c>
      <c r="B20" s="37"/>
      <c r="C20" s="45" t="s">
        <v>265</v>
      </c>
      <c r="D20" s="23" t="s">
        <v>149</v>
      </c>
      <c r="E20" s="66">
        <v>3.75</v>
      </c>
      <c r="F20" s="67"/>
      <c r="G20" s="64"/>
      <c r="H20" s="46">
        <f t="shared" si="0"/>
        <v>0</v>
      </c>
      <c r="I20" s="64"/>
      <c r="J20" s="64"/>
      <c r="K20" s="47">
        <f t="shared" si="1"/>
        <v>0</v>
      </c>
      <c r="L20" s="48">
        <f t="shared" si="2"/>
        <v>0</v>
      </c>
      <c r="M20" s="46">
        <f t="shared" si="3"/>
        <v>0</v>
      </c>
      <c r="N20" s="46">
        <f t="shared" si="4"/>
        <v>0</v>
      </c>
      <c r="O20" s="46">
        <f t="shared" si="5"/>
        <v>0</v>
      </c>
      <c r="P20" s="47">
        <f t="shared" si="6"/>
        <v>0</v>
      </c>
    </row>
    <row r="21" spans="1:16" ht="22.5" x14ac:dyDescent="0.2">
      <c r="A21" s="36">
        <f>IF(COUNTBLANK(B21)=1," ",COUNTA($B$15:B21))</f>
        <v>5</v>
      </c>
      <c r="B21" s="37" t="s">
        <v>66</v>
      </c>
      <c r="C21" s="45" t="s">
        <v>327</v>
      </c>
      <c r="D21" s="23"/>
      <c r="E21" s="66"/>
      <c r="F21" s="67"/>
      <c r="G21" s="64"/>
      <c r="H21" s="46">
        <f t="shared" si="0"/>
        <v>0</v>
      </c>
      <c r="I21" s="64"/>
      <c r="J21" s="64"/>
      <c r="K21" s="47">
        <f t="shared" si="1"/>
        <v>0</v>
      </c>
      <c r="L21" s="48">
        <f t="shared" si="2"/>
        <v>0</v>
      </c>
      <c r="M21" s="46">
        <f t="shared" si="3"/>
        <v>0</v>
      </c>
      <c r="N21" s="46">
        <f t="shared" si="4"/>
        <v>0</v>
      </c>
      <c r="O21" s="46">
        <f t="shared" si="5"/>
        <v>0</v>
      </c>
      <c r="P21" s="47">
        <f t="shared" si="6"/>
        <v>0</v>
      </c>
    </row>
    <row r="22" spans="1:16" ht="22.5" x14ac:dyDescent="0.2">
      <c r="A22" s="36" t="str">
        <f>IF(COUNTBLANK(B22)=1," ",COUNTA($B$15:B22))</f>
        <v xml:space="preserve"> </v>
      </c>
      <c r="B22" s="37"/>
      <c r="C22" s="45" t="s">
        <v>328</v>
      </c>
      <c r="D22" s="23" t="s">
        <v>149</v>
      </c>
      <c r="E22" s="66">
        <v>1.0944</v>
      </c>
      <c r="F22" s="67"/>
      <c r="G22" s="64"/>
      <c r="H22" s="46">
        <f t="shared" si="0"/>
        <v>0</v>
      </c>
      <c r="I22" s="64"/>
      <c r="J22" s="64"/>
      <c r="K22" s="47">
        <f t="shared" si="1"/>
        <v>0</v>
      </c>
      <c r="L22" s="48">
        <f t="shared" si="2"/>
        <v>0</v>
      </c>
      <c r="M22" s="46">
        <f t="shared" si="3"/>
        <v>0</v>
      </c>
      <c r="N22" s="46">
        <f t="shared" si="4"/>
        <v>0</v>
      </c>
      <c r="O22" s="46">
        <f t="shared" si="5"/>
        <v>0</v>
      </c>
      <c r="P22" s="47">
        <f t="shared" si="6"/>
        <v>0</v>
      </c>
    </row>
    <row r="23" spans="1:16" ht="22.5" x14ac:dyDescent="0.2">
      <c r="A23" s="36" t="str">
        <f>IF(COUNTBLANK(B23)=1," ",COUNTA($B$15:B23))</f>
        <v xml:space="preserve"> </v>
      </c>
      <c r="B23" s="37"/>
      <c r="C23" s="45" t="s">
        <v>329</v>
      </c>
      <c r="D23" s="23" t="s">
        <v>75</v>
      </c>
      <c r="E23" s="66">
        <v>12.160000000000002</v>
      </c>
      <c r="F23" s="67"/>
      <c r="G23" s="64"/>
      <c r="H23" s="46">
        <f t="shared" si="0"/>
        <v>0</v>
      </c>
      <c r="I23" s="64"/>
      <c r="J23" s="64"/>
      <c r="K23" s="47">
        <f t="shared" si="1"/>
        <v>0</v>
      </c>
      <c r="L23" s="48">
        <f t="shared" si="2"/>
        <v>0</v>
      </c>
      <c r="M23" s="46">
        <f t="shared" si="3"/>
        <v>0</v>
      </c>
      <c r="N23" s="46">
        <f t="shared" si="4"/>
        <v>0</v>
      </c>
      <c r="O23" s="46">
        <f t="shared" si="5"/>
        <v>0</v>
      </c>
      <c r="P23" s="47">
        <f t="shared" si="6"/>
        <v>0</v>
      </c>
    </row>
    <row r="24" spans="1:16" ht="22.5" x14ac:dyDescent="0.2">
      <c r="A24" s="36" t="str">
        <f>IF(COUNTBLANK(B24)=1," ",COUNTA($B$15:B24))</f>
        <v xml:space="preserve"> </v>
      </c>
      <c r="B24" s="37"/>
      <c r="C24" s="45" t="s">
        <v>330</v>
      </c>
      <c r="D24" s="23" t="s">
        <v>75</v>
      </c>
      <c r="E24" s="66">
        <v>5</v>
      </c>
      <c r="F24" s="67"/>
      <c r="G24" s="64"/>
      <c r="H24" s="46">
        <f t="shared" si="0"/>
        <v>0</v>
      </c>
      <c r="I24" s="64"/>
      <c r="J24" s="64"/>
      <c r="K24" s="47">
        <f t="shared" si="1"/>
        <v>0</v>
      </c>
      <c r="L24" s="48">
        <f t="shared" si="2"/>
        <v>0</v>
      </c>
      <c r="M24" s="46">
        <f t="shared" si="3"/>
        <v>0</v>
      </c>
      <c r="N24" s="46">
        <f t="shared" si="4"/>
        <v>0</v>
      </c>
      <c r="O24" s="46">
        <f t="shared" si="5"/>
        <v>0</v>
      </c>
      <c r="P24" s="47">
        <f t="shared" si="6"/>
        <v>0</v>
      </c>
    </row>
    <row r="25" spans="1:16" ht="22.5" x14ac:dyDescent="0.2">
      <c r="A25" s="36">
        <f>IF(COUNTBLANK(B25)=1," ",COUNTA($B$15:B25))</f>
        <v>6</v>
      </c>
      <c r="B25" s="37" t="s">
        <v>66</v>
      </c>
      <c r="C25" s="45" t="s">
        <v>331</v>
      </c>
      <c r="D25" s="23" t="s">
        <v>75</v>
      </c>
      <c r="E25" s="66">
        <v>5</v>
      </c>
      <c r="F25" s="67"/>
      <c r="G25" s="64"/>
      <c r="H25" s="46">
        <f t="shared" si="0"/>
        <v>0</v>
      </c>
      <c r="I25" s="64"/>
      <c r="J25" s="64"/>
      <c r="K25" s="47">
        <f t="shared" si="1"/>
        <v>0</v>
      </c>
      <c r="L25" s="48">
        <f t="shared" si="2"/>
        <v>0</v>
      </c>
      <c r="M25" s="46">
        <f t="shared" si="3"/>
        <v>0</v>
      </c>
      <c r="N25" s="46">
        <f t="shared" si="4"/>
        <v>0</v>
      </c>
      <c r="O25" s="46">
        <f t="shared" si="5"/>
        <v>0</v>
      </c>
      <c r="P25" s="47">
        <f t="shared" si="6"/>
        <v>0</v>
      </c>
    </row>
    <row r="26" spans="1:16" x14ac:dyDescent="0.2">
      <c r="A26" s="36" t="str">
        <f>IF(COUNTBLANK(B26)=1," ",COUNTA($B$15:B26))</f>
        <v xml:space="preserve"> </v>
      </c>
      <c r="B26" s="37"/>
      <c r="C26" s="45" t="s">
        <v>265</v>
      </c>
      <c r="D26" s="23" t="s">
        <v>149</v>
      </c>
      <c r="E26" s="66">
        <v>3.75</v>
      </c>
      <c r="F26" s="67"/>
      <c r="G26" s="64"/>
      <c r="H26" s="46">
        <f t="shared" si="0"/>
        <v>0</v>
      </c>
      <c r="I26" s="64"/>
      <c r="J26" s="64"/>
      <c r="K26" s="47">
        <f t="shared" si="1"/>
        <v>0</v>
      </c>
      <c r="L26" s="48">
        <f t="shared" si="2"/>
        <v>0</v>
      </c>
      <c r="M26" s="46">
        <f t="shared" si="3"/>
        <v>0</v>
      </c>
      <c r="N26" s="46">
        <f t="shared" si="4"/>
        <v>0</v>
      </c>
      <c r="O26" s="46">
        <f t="shared" si="5"/>
        <v>0</v>
      </c>
      <c r="P26" s="47">
        <f t="shared" si="6"/>
        <v>0</v>
      </c>
    </row>
    <row r="27" spans="1:16" ht="22.5" x14ac:dyDescent="0.2">
      <c r="A27" s="36">
        <f>IF(COUNTBLANK(B27)=1," ",COUNTA($B$15:B27))</f>
        <v>7</v>
      </c>
      <c r="B27" s="37" t="s">
        <v>66</v>
      </c>
      <c r="C27" s="45" t="s">
        <v>332</v>
      </c>
      <c r="D27" s="23" t="s">
        <v>75</v>
      </c>
      <c r="E27" s="66">
        <v>16.5</v>
      </c>
      <c r="F27" s="67"/>
      <c r="G27" s="64"/>
      <c r="H27" s="46">
        <f t="shared" si="0"/>
        <v>0</v>
      </c>
      <c r="I27" s="64"/>
      <c r="J27" s="64"/>
      <c r="K27" s="47">
        <f t="shared" si="1"/>
        <v>0</v>
      </c>
      <c r="L27" s="48">
        <f t="shared" si="2"/>
        <v>0</v>
      </c>
      <c r="M27" s="46">
        <f t="shared" si="3"/>
        <v>0</v>
      </c>
      <c r="N27" s="46">
        <f t="shared" si="4"/>
        <v>0</v>
      </c>
      <c r="O27" s="46">
        <f t="shared" si="5"/>
        <v>0</v>
      </c>
      <c r="P27" s="47">
        <f t="shared" si="6"/>
        <v>0</v>
      </c>
    </row>
    <row r="28" spans="1:16" ht="22.5" x14ac:dyDescent="0.2">
      <c r="A28" s="36">
        <f>IF(COUNTBLANK(B28)=1," ",COUNTA($B$15:B28))</f>
        <v>8</v>
      </c>
      <c r="B28" s="37" t="s">
        <v>66</v>
      </c>
      <c r="C28" s="45" t="s">
        <v>333</v>
      </c>
      <c r="D28" s="23" t="s">
        <v>75</v>
      </c>
      <c r="E28" s="66">
        <v>9.1199999999999992</v>
      </c>
      <c r="F28" s="67"/>
      <c r="G28" s="64"/>
      <c r="H28" s="46">
        <f t="shared" si="0"/>
        <v>0</v>
      </c>
      <c r="I28" s="64"/>
      <c r="J28" s="64"/>
      <c r="K28" s="47">
        <f t="shared" si="1"/>
        <v>0</v>
      </c>
      <c r="L28" s="48">
        <f t="shared" si="2"/>
        <v>0</v>
      </c>
      <c r="M28" s="46">
        <f t="shared" si="3"/>
        <v>0</v>
      </c>
      <c r="N28" s="46">
        <f t="shared" si="4"/>
        <v>0</v>
      </c>
      <c r="O28" s="46">
        <f t="shared" si="5"/>
        <v>0</v>
      </c>
      <c r="P28" s="47">
        <f t="shared" si="6"/>
        <v>0</v>
      </c>
    </row>
    <row r="29" spans="1:16" ht="22.5" x14ac:dyDescent="0.2">
      <c r="A29" s="36" t="str">
        <f>IF(COUNTBLANK(B29)=1," ",COUNTA($B$15:B29))</f>
        <v xml:space="preserve"> </v>
      </c>
      <c r="B29" s="37"/>
      <c r="C29" s="45" t="s">
        <v>334</v>
      </c>
      <c r="D29" s="23" t="s">
        <v>75</v>
      </c>
      <c r="E29" s="66">
        <v>0.4224</v>
      </c>
      <c r="F29" s="67"/>
      <c r="G29" s="64"/>
      <c r="H29" s="46">
        <f t="shared" si="0"/>
        <v>0</v>
      </c>
      <c r="I29" s="64"/>
      <c r="J29" s="64"/>
      <c r="K29" s="47">
        <f t="shared" si="1"/>
        <v>0</v>
      </c>
      <c r="L29" s="48">
        <f t="shared" si="2"/>
        <v>0</v>
      </c>
      <c r="M29" s="46">
        <f t="shared" si="3"/>
        <v>0</v>
      </c>
      <c r="N29" s="46">
        <f t="shared" si="4"/>
        <v>0</v>
      </c>
      <c r="O29" s="46">
        <f t="shared" si="5"/>
        <v>0</v>
      </c>
      <c r="P29" s="47">
        <f t="shared" si="6"/>
        <v>0</v>
      </c>
    </row>
    <row r="30" spans="1:16" ht="22.5" x14ac:dyDescent="0.2">
      <c r="A30" s="36" t="str">
        <f>IF(COUNTBLANK(B30)=1," ",COUNTA($B$15:B30))</f>
        <v xml:space="preserve"> </v>
      </c>
      <c r="B30" s="37"/>
      <c r="C30" s="45" t="s">
        <v>335</v>
      </c>
      <c r="D30" s="23" t="s">
        <v>75</v>
      </c>
      <c r="E30" s="66">
        <v>0.42</v>
      </c>
      <c r="F30" s="67"/>
      <c r="G30" s="64"/>
      <c r="H30" s="46">
        <f t="shared" si="0"/>
        <v>0</v>
      </c>
      <c r="I30" s="64"/>
      <c r="J30" s="64"/>
      <c r="K30" s="47">
        <f t="shared" si="1"/>
        <v>0</v>
      </c>
      <c r="L30" s="48">
        <f t="shared" si="2"/>
        <v>0</v>
      </c>
      <c r="M30" s="46">
        <f t="shared" si="3"/>
        <v>0</v>
      </c>
      <c r="N30" s="46">
        <f t="shared" si="4"/>
        <v>0</v>
      </c>
      <c r="O30" s="46">
        <f t="shared" si="5"/>
        <v>0</v>
      </c>
      <c r="P30" s="47">
        <f t="shared" si="6"/>
        <v>0</v>
      </c>
    </row>
    <row r="31" spans="1:16" ht="22.5" x14ac:dyDescent="0.2">
      <c r="A31" s="36">
        <f>IF(COUNTBLANK(B31)=1," ",COUNTA($B$15:B31))</f>
        <v>9</v>
      </c>
      <c r="B31" s="37" t="s">
        <v>66</v>
      </c>
      <c r="C31" s="45" t="s">
        <v>336</v>
      </c>
      <c r="D31" s="23"/>
      <c r="E31" s="66"/>
      <c r="F31" s="67"/>
      <c r="G31" s="64"/>
      <c r="H31" s="46">
        <f t="shared" si="0"/>
        <v>0</v>
      </c>
      <c r="I31" s="64"/>
      <c r="J31" s="64"/>
      <c r="K31" s="47">
        <f t="shared" si="1"/>
        <v>0</v>
      </c>
      <c r="L31" s="48">
        <f t="shared" si="2"/>
        <v>0</v>
      </c>
      <c r="M31" s="46">
        <f t="shared" si="3"/>
        <v>0</v>
      </c>
      <c r="N31" s="46">
        <f t="shared" si="4"/>
        <v>0</v>
      </c>
      <c r="O31" s="46">
        <f t="shared" si="5"/>
        <v>0</v>
      </c>
      <c r="P31" s="47">
        <f t="shared" si="6"/>
        <v>0</v>
      </c>
    </row>
    <row r="32" spans="1:16" ht="33.75" x14ac:dyDescent="0.2">
      <c r="A32" s="36">
        <f>IF(COUNTBLANK(B32)=1," ",COUNTA($B$15:B32))</f>
        <v>10</v>
      </c>
      <c r="B32" s="37" t="s">
        <v>66</v>
      </c>
      <c r="C32" s="45" t="s">
        <v>337</v>
      </c>
      <c r="D32" s="23" t="s">
        <v>71</v>
      </c>
      <c r="E32" s="66">
        <v>24</v>
      </c>
      <c r="F32" s="67"/>
      <c r="G32" s="64"/>
      <c r="H32" s="46">
        <f t="shared" si="0"/>
        <v>0</v>
      </c>
      <c r="I32" s="64"/>
      <c r="J32" s="64"/>
      <c r="K32" s="47">
        <f t="shared" si="1"/>
        <v>0</v>
      </c>
      <c r="L32" s="48">
        <f t="shared" si="2"/>
        <v>0</v>
      </c>
      <c r="M32" s="46">
        <f t="shared" si="3"/>
        <v>0</v>
      </c>
      <c r="N32" s="46">
        <f t="shared" si="4"/>
        <v>0</v>
      </c>
      <c r="O32" s="46">
        <f t="shared" si="5"/>
        <v>0</v>
      </c>
      <c r="P32" s="47">
        <f t="shared" si="6"/>
        <v>0</v>
      </c>
    </row>
    <row r="33" spans="1:16" ht="22.5" x14ac:dyDescent="0.2">
      <c r="A33" s="36">
        <f>IF(COUNTBLANK(B33)=1," ",COUNTA($B$15:B33))</f>
        <v>11</v>
      </c>
      <c r="B33" s="37" t="s">
        <v>66</v>
      </c>
      <c r="C33" s="45" t="s">
        <v>338</v>
      </c>
      <c r="D33" s="23" t="s">
        <v>75</v>
      </c>
      <c r="E33" s="66">
        <v>1.2</v>
      </c>
      <c r="F33" s="67"/>
      <c r="G33" s="64"/>
      <c r="H33" s="46">
        <f t="shared" si="0"/>
        <v>0</v>
      </c>
      <c r="I33" s="64"/>
      <c r="J33" s="64"/>
      <c r="K33" s="47">
        <f t="shared" si="1"/>
        <v>0</v>
      </c>
      <c r="L33" s="48">
        <f t="shared" si="2"/>
        <v>0</v>
      </c>
      <c r="M33" s="46">
        <f t="shared" si="3"/>
        <v>0</v>
      </c>
      <c r="N33" s="46">
        <f t="shared" si="4"/>
        <v>0</v>
      </c>
      <c r="O33" s="46">
        <f t="shared" si="5"/>
        <v>0</v>
      </c>
      <c r="P33" s="47">
        <f t="shared" si="6"/>
        <v>0</v>
      </c>
    </row>
    <row r="34" spans="1:16" x14ac:dyDescent="0.2">
      <c r="A34" s="36" t="str">
        <f>IF(COUNTBLANK(B34)=1," ",COUNTA($B$15:B34))</f>
        <v xml:space="preserve"> </v>
      </c>
      <c r="B34" s="37"/>
      <c r="C34" s="45" t="s">
        <v>258</v>
      </c>
      <c r="D34" s="23" t="s">
        <v>149</v>
      </c>
      <c r="E34" s="66">
        <v>0.04</v>
      </c>
      <c r="F34" s="67"/>
      <c r="G34" s="64"/>
      <c r="H34" s="46">
        <f t="shared" si="0"/>
        <v>0</v>
      </c>
      <c r="I34" s="64"/>
      <c r="J34" s="64"/>
      <c r="K34" s="47">
        <f t="shared" si="1"/>
        <v>0</v>
      </c>
      <c r="L34" s="48">
        <f t="shared" si="2"/>
        <v>0</v>
      </c>
      <c r="M34" s="46">
        <f t="shared" si="3"/>
        <v>0</v>
      </c>
      <c r="N34" s="46">
        <f t="shared" si="4"/>
        <v>0</v>
      </c>
      <c r="O34" s="46">
        <f t="shared" si="5"/>
        <v>0</v>
      </c>
      <c r="P34" s="47">
        <f t="shared" si="6"/>
        <v>0</v>
      </c>
    </row>
    <row r="35" spans="1:16" ht="22.5" x14ac:dyDescent="0.2">
      <c r="A35" s="36">
        <f>IF(COUNTBLANK(B35)=1," ",COUNTA($B$15:B35))</f>
        <v>12</v>
      </c>
      <c r="B35" s="37" t="s">
        <v>66</v>
      </c>
      <c r="C35" s="45" t="s">
        <v>339</v>
      </c>
      <c r="D35" s="23" t="s">
        <v>75</v>
      </c>
      <c r="E35" s="66">
        <v>1.2</v>
      </c>
      <c r="F35" s="67"/>
      <c r="G35" s="64"/>
      <c r="H35" s="46">
        <f t="shared" si="0"/>
        <v>0</v>
      </c>
      <c r="I35" s="64"/>
      <c r="J35" s="64"/>
      <c r="K35" s="47">
        <f t="shared" si="1"/>
        <v>0</v>
      </c>
      <c r="L35" s="48">
        <f t="shared" si="2"/>
        <v>0</v>
      </c>
      <c r="M35" s="46">
        <f t="shared" si="3"/>
        <v>0</v>
      </c>
      <c r="N35" s="46">
        <f t="shared" si="4"/>
        <v>0</v>
      </c>
      <c r="O35" s="46">
        <f t="shared" si="5"/>
        <v>0</v>
      </c>
      <c r="P35" s="47">
        <f t="shared" si="6"/>
        <v>0</v>
      </c>
    </row>
    <row r="36" spans="1:16" x14ac:dyDescent="0.2">
      <c r="A36" s="36">
        <f>IF(COUNTBLANK(B36)=1," ",COUNTA($B$15:B36))</f>
        <v>13</v>
      </c>
      <c r="B36" s="37" t="s">
        <v>66</v>
      </c>
      <c r="C36" s="45" t="s">
        <v>340</v>
      </c>
      <c r="D36" s="23" t="s">
        <v>149</v>
      </c>
      <c r="E36" s="66">
        <v>1.92</v>
      </c>
      <c r="F36" s="67"/>
      <c r="G36" s="64"/>
      <c r="H36" s="46">
        <f t="shared" si="0"/>
        <v>0</v>
      </c>
      <c r="I36" s="64"/>
      <c r="J36" s="64"/>
      <c r="K36" s="47">
        <f t="shared" si="1"/>
        <v>0</v>
      </c>
      <c r="L36" s="48">
        <f t="shared" si="2"/>
        <v>0</v>
      </c>
      <c r="M36" s="46">
        <f t="shared" si="3"/>
        <v>0</v>
      </c>
      <c r="N36" s="46">
        <f t="shared" si="4"/>
        <v>0</v>
      </c>
      <c r="O36" s="46">
        <f t="shared" si="5"/>
        <v>0</v>
      </c>
      <c r="P36" s="47">
        <f t="shared" si="6"/>
        <v>0</v>
      </c>
    </row>
    <row r="37" spans="1:16" x14ac:dyDescent="0.2">
      <c r="A37" s="36" t="str">
        <f>IF(COUNTBLANK(B37)=1," ",COUNTA($B$15:B37))</f>
        <v xml:space="preserve"> </v>
      </c>
      <c r="B37" s="37"/>
      <c r="C37" s="45" t="s">
        <v>190</v>
      </c>
      <c r="D37" s="23" t="s">
        <v>149</v>
      </c>
      <c r="E37" s="66">
        <v>0.29000000000000004</v>
      </c>
      <c r="F37" s="67"/>
      <c r="G37" s="64"/>
      <c r="H37" s="46">
        <f t="shared" si="0"/>
        <v>0</v>
      </c>
      <c r="I37" s="64"/>
      <c r="J37" s="64"/>
      <c r="K37" s="47">
        <f t="shared" si="1"/>
        <v>0</v>
      </c>
      <c r="L37" s="48">
        <f t="shared" si="2"/>
        <v>0</v>
      </c>
      <c r="M37" s="46">
        <f t="shared" si="3"/>
        <v>0</v>
      </c>
      <c r="N37" s="46">
        <f t="shared" si="4"/>
        <v>0</v>
      </c>
      <c r="O37" s="46">
        <f t="shared" si="5"/>
        <v>0</v>
      </c>
      <c r="P37" s="47">
        <f t="shared" si="6"/>
        <v>0</v>
      </c>
    </row>
    <row r="38" spans="1:16" x14ac:dyDescent="0.2">
      <c r="A38" s="36" t="str">
        <f>IF(COUNTBLANK(B38)=1," ",COUNTA($B$15:B38))</f>
        <v xml:space="preserve"> </v>
      </c>
      <c r="B38" s="37"/>
      <c r="C38" s="45" t="s">
        <v>191</v>
      </c>
      <c r="D38" s="23" t="s">
        <v>149</v>
      </c>
      <c r="E38" s="66">
        <v>1.79</v>
      </c>
      <c r="F38" s="67"/>
      <c r="G38" s="64"/>
      <c r="H38" s="46">
        <f t="shared" si="0"/>
        <v>0</v>
      </c>
      <c r="I38" s="64"/>
      <c r="J38" s="64"/>
      <c r="K38" s="47">
        <f t="shared" si="1"/>
        <v>0</v>
      </c>
      <c r="L38" s="48">
        <f t="shared" si="2"/>
        <v>0</v>
      </c>
      <c r="M38" s="46">
        <f t="shared" si="3"/>
        <v>0</v>
      </c>
      <c r="N38" s="46">
        <f t="shared" si="4"/>
        <v>0</v>
      </c>
      <c r="O38" s="46">
        <f t="shared" si="5"/>
        <v>0</v>
      </c>
      <c r="P38" s="47">
        <f t="shared" si="6"/>
        <v>0</v>
      </c>
    </row>
    <row r="39" spans="1:16" x14ac:dyDescent="0.2">
      <c r="A39" s="36" t="str">
        <f>IF(COUNTBLANK(B39)=1," ",COUNTA($B$15:B39))</f>
        <v xml:space="preserve"> </v>
      </c>
      <c r="B39" s="37"/>
      <c r="C39" s="45" t="s">
        <v>105</v>
      </c>
      <c r="D39" s="23" t="s">
        <v>192</v>
      </c>
      <c r="E39" s="66">
        <v>1</v>
      </c>
      <c r="F39" s="67"/>
      <c r="G39" s="64"/>
      <c r="H39" s="46">
        <f t="shared" si="0"/>
        <v>0</v>
      </c>
      <c r="I39" s="64"/>
      <c r="J39" s="64"/>
      <c r="K39" s="47">
        <f t="shared" si="1"/>
        <v>0</v>
      </c>
      <c r="L39" s="48">
        <f t="shared" si="2"/>
        <v>0</v>
      </c>
      <c r="M39" s="46">
        <f t="shared" si="3"/>
        <v>0</v>
      </c>
      <c r="N39" s="46">
        <f t="shared" si="4"/>
        <v>0</v>
      </c>
      <c r="O39" s="46">
        <f t="shared" si="5"/>
        <v>0</v>
      </c>
      <c r="P39" s="47">
        <f t="shared" si="6"/>
        <v>0</v>
      </c>
    </row>
    <row r="40" spans="1:16" ht="22.5" x14ac:dyDescent="0.2">
      <c r="A40" s="36" t="str">
        <f>IF(COUNTBLANK(B40)=1," ",COUNTA($B$15:B40))</f>
        <v xml:space="preserve"> </v>
      </c>
      <c r="B40" s="37"/>
      <c r="C40" s="45" t="s">
        <v>341</v>
      </c>
      <c r="D40" s="23" t="s">
        <v>88</v>
      </c>
      <c r="E40" s="66">
        <v>5.6880000000000006</v>
      </c>
      <c r="F40" s="67"/>
      <c r="G40" s="64"/>
      <c r="H40" s="46">
        <f t="shared" si="0"/>
        <v>0</v>
      </c>
      <c r="I40" s="64"/>
      <c r="J40" s="64"/>
      <c r="K40" s="47">
        <f t="shared" si="1"/>
        <v>0</v>
      </c>
      <c r="L40" s="48">
        <f t="shared" si="2"/>
        <v>0</v>
      </c>
      <c r="M40" s="46">
        <f t="shared" si="3"/>
        <v>0</v>
      </c>
      <c r="N40" s="46">
        <f t="shared" si="4"/>
        <v>0</v>
      </c>
      <c r="O40" s="46">
        <f t="shared" si="5"/>
        <v>0</v>
      </c>
      <c r="P40" s="47">
        <f t="shared" si="6"/>
        <v>0</v>
      </c>
    </row>
    <row r="41" spans="1:16" ht="22.5" x14ac:dyDescent="0.2">
      <c r="A41" s="36">
        <f>IF(COUNTBLANK(B41)=1," ",COUNTA($B$15:B41))</f>
        <v>14</v>
      </c>
      <c r="B41" s="37" t="s">
        <v>66</v>
      </c>
      <c r="C41" s="45" t="s">
        <v>342</v>
      </c>
      <c r="D41" s="23" t="s">
        <v>75</v>
      </c>
      <c r="E41" s="66">
        <v>8</v>
      </c>
      <c r="F41" s="67"/>
      <c r="G41" s="64"/>
      <c r="H41" s="46">
        <f t="shared" si="0"/>
        <v>0</v>
      </c>
      <c r="I41" s="64"/>
      <c r="J41" s="64"/>
      <c r="K41" s="47">
        <f t="shared" si="1"/>
        <v>0</v>
      </c>
      <c r="L41" s="48">
        <f t="shared" si="2"/>
        <v>0</v>
      </c>
      <c r="M41" s="46">
        <f t="shared" si="3"/>
        <v>0</v>
      </c>
      <c r="N41" s="46">
        <f t="shared" si="4"/>
        <v>0</v>
      </c>
      <c r="O41" s="46">
        <f t="shared" si="5"/>
        <v>0</v>
      </c>
      <c r="P41" s="47">
        <f t="shared" si="6"/>
        <v>0</v>
      </c>
    </row>
    <row r="42" spans="1:16" x14ac:dyDescent="0.2">
      <c r="A42" s="36" t="str">
        <f>IF(COUNTBLANK(B42)=1," ",COUNTA($B$15:B42))</f>
        <v xml:space="preserve"> </v>
      </c>
      <c r="B42" s="37"/>
      <c r="C42" s="45" t="s">
        <v>85</v>
      </c>
      <c r="D42" s="23" t="s">
        <v>88</v>
      </c>
      <c r="E42" s="66">
        <v>2</v>
      </c>
      <c r="F42" s="67"/>
      <c r="G42" s="64"/>
      <c r="H42" s="46">
        <f t="shared" si="0"/>
        <v>0</v>
      </c>
      <c r="I42" s="64"/>
      <c r="J42" s="64"/>
      <c r="K42" s="47">
        <f t="shared" si="1"/>
        <v>0</v>
      </c>
      <c r="L42" s="48">
        <f t="shared" si="2"/>
        <v>0</v>
      </c>
      <c r="M42" s="46">
        <f t="shared" si="3"/>
        <v>0</v>
      </c>
      <c r="N42" s="46">
        <f t="shared" si="4"/>
        <v>0</v>
      </c>
      <c r="O42" s="46">
        <f t="shared" si="5"/>
        <v>0</v>
      </c>
      <c r="P42" s="47">
        <f t="shared" si="6"/>
        <v>0</v>
      </c>
    </row>
    <row r="43" spans="1:16" x14ac:dyDescent="0.2">
      <c r="A43" s="36" t="str">
        <f>IF(COUNTBLANK(B43)=1," ",COUNTA($B$15:B43))</f>
        <v xml:space="preserve"> </v>
      </c>
      <c r="B43" s="37"/>
      <c r="C43" s="45" t="s">
        <v>87</v>
      </c>
      <c r="D43" s="23" t="s">
        <v>88</v>
      </c>
      <c r="E43" s="66">
        <v>40</v>
      </c>
      <c r="F43" s="67"/>
      <c r="G43" s="64"/>
      <c r="H43" s="46">
        <f t="shared" si="0"/>
        <v>0</v>
      </c>
      <c r="I43" s="64"/>
      <c r="J43" s="64"/>
      <c r="K43" s="47">
        <f t="shared" si="1"/>
        <v>0</v>
      </c>
      <c r="L43" s="48">
        <f t="shared" si="2"/>
        <v>0</v>
      </c>
      <c r="M43" s="46">
        <f t="shared" si="3"/>
        <v>0</v>
      </c>
      <c r="N43" s="46">
        <f t="shared" si="4"/>
        <v>0</v>
      </c>
      <c r="O43" s="46">
        <f t="shared" si="5"/>
        <v>0</v>
      </c>
      <c r="P43" s="47">
        <f t="shared" si="6"/>
        <v>0</v>
      </c>
    </row>
    <row r="44" spans="1:16" x14ac:dyDescent="0.2">
      <c r="A44" s="36" t="str">
        <f>IF(COUNTBLANK(B44)=1," ",COUNTA($B$15:B44))</f>
        <v xml:space="preserve"> </v>
      </c>
      <c r="B44" s="37"/>
      <c r="C44" s="45" t="s">
        <v>103</v>
      </c>
      <c r="D44" s="23" t="s">
        <v>75</v>
      </c>
      <c r="E44" s="66">
        <v>17.600000000000001</v>
      </c>
      <c r="F44" s="67"/>
      <c r="G44" s="64"/>
      <c r="H44" s="46">
        <f t="shared" si="0"/>
        <v>0</v>
      </c>
      <c r="I44" s="64"/>
      <c r="J44" s="64"/>
      <c r="K44" s="47">
        <f t="shared" si="1"/>
        <v>0</v>
      </c>
      <c r="L44" s="48">
        <f t="shared" si="2"/>
        <v>0</v>
      </c>
      <c r="M44" s="46">
        <f t="shared" si="3"/>
        <v>0</v>
      </c>
      <c r="N44" s="46">
        <f t="shared" si="4"/>
        <v>0</v>
      </c>
      <c r="O44" s="46">
        <f t="shared" si="5"/>
        <v>0</v>
      </c>
      <c r="P44" s="47">
        <f t="shared" si="6"/>
        <v>0</v>
      </c>
    </row>
    <row r="45" spans="1:16" x14ac:dyDescent="0.2">
      <c r="A45" s="36" t="str">
        <f>IF(COUNTBLANK(B45)=1," ",COUNTA($B$15:B45))</f>
        <v xml:space="preserve"> </v>
      </c>
      <c r="B45" s="37"/>
      <c r="C45" s="45" t="s">
        <v>87</v>
      </c>
      <c r="D45" s="23" t="s">
        <v>88</v>
      </c>
      <c r="E45" s="66">
        <v>40</v>
      </c>
      <c r="F45" s="67"/>
      <c r="G45" s="64"/>
      <c r="H45" s="46">
        <f t="shared" si="0"/>
        <v>0</v>
      </c>
      <c r="I45" s="64"/>
      <c r="J45" s="64"/>
      <c r="K45" s="47">
        <f t="shared" si="1"/>
        <v>0</v>
      </c>
      <c r="L45" s="48">
        <f t="shared" si="2"/>
        <v>0</v>
      </c>
      <c r="M45" s="46">
        <f t="shared" si="3"/>
        <v>0</v>
      </c>
      <c r="N45" s="46">
        <f t="shared" si="4"/>
        <v>0</v>
      </c>
      <c r="O45" s="46">
        <f t="shared" si="5"/>
        <v>0</v>
      </c>
      <c r="P45" s="47">
        <f t="shared" si="6"/>
        <v>0</v>
      </c>
    </row>
    <row r="46" spans="1:16" x14ac:dyDescent="0.2">
      <c r="A46" s="36" t="str">
        <f>IF(COUNTBLANK(B46)=1," ",COUNTA($B$15:B46))</f>
        <v xml:space="preserve"> </v>
      </c>
      <c r="B46" s="37"/>
      <c r="C46" s="45" t="s">
        <v>85</v>
      </c>
      <c r="D46" s="23" t="s">
        <v>88</v>
      </c>
      <c r="E46" s="66">
        <v>2</v>
      </c>
      <c r="F46" s="67"/>
      <c r="G46" s="64"/>
      <c r="H46" s="46">
        <f t="shared" si="0"/>
        <v>0</v>
      </c>
      <c r="I46" s="64"/>
      <c r="J46" s="64"/>
      <c r="K46" s="47">
        <f t="shared" si="1"/>
        <v>0</v>
      </c>
      <c r="L46" s="48">
        <f t="shared" si="2"/>
        <v>0</v>
      </c>
      <c r="M46" s="46">
        <f t="shared" si="3"/>
        <v>0</v>
      </c>
      <c r="N46" s="46">
        <f t="shared" si="4"/>
        <v>0</v>
      </c>
      <c r="O46" s="46">
        <f t="shared" si="5"/>
        <v>0</v>
      </c>
      <c r="P46" s="47">
        <f t="shared" si="6"/>
        <v>0</v>
      </c>
    </row>
    <row r="47" spans="1:16" x14ac:dyDescent="0.2">
      <c r="A47" s="36" t="str">
        <f>IF(COUNTBLANK(B47)=1," ",COUNTA($B$15:B47))</f>
        <v xml:space="preserve"> </v>
      </c>
      <c r="B47" s="37"/>
      <c r="C47" s="45" t="s">
        <v>343</v>
      </c>
      <c r="D47" s="23" t="s">
        <v>88</v>
      </c>
      <c r="E47" s="66">
        <v>29.6</v>
      </c>
      <c r="F47" s="67"/>
      <c r="G47" s="64"/>
      <c r="H47" s="46">
        <f t="shared" si="0"/>
        <v>0</v>
      </c>
      <c r="I47" s="64"/>
      <c r="J47" s="64"/>
      <c r="K47" s="47">
        <f t="shared" si="1"/>
        <v>0</v>
      </c>
      <c r="L47" s="48">
        <f t="shared" si="2"/>
        <v>0</v>
      </c>
      <c r="M47" s="46">
        <f t="shared" si="3"/>
        <v>0</v>
      </c>
      <c r="N47" s="46">
        <f t="shared" si="4"/>
        <v>0</v>
      </c>
      <c r="O47" s="46">
        <f t="shared" si="5"/>
        <v>0</v>
      </c>
      <c r="P47" s="47">
        <f t="shared" si="6"/>
        <v>0</v>
      </c>
    </row>
    <row r="48" spans="1:16" x14ac:dyDescent="0.2">
      <c r="A48" s="36" t="str">
        <f>IF(COUNTBLANK(B48)=1," ",COUNTA($B$15:B48))</f>
        <v xml:space="preserve"> </v>
      </c>
      <c r="B48" s="37"/>
      <c r="C48" s="45" t="s">
        <v>105</v>
      </c>
      <c r="D48" s="23" t="s">
        <v>192</v>
      </c>
      <c r="E48" s="66">
        <v>1</v>
      </c>
      <c r="F48" s="67"/>
      <c r="G48" s="64"/>
      <c r="H48" s="46">
        <f t="shared" si="0"/>
        <v>0</v>
      </c>
      <c r="I48" s="64"/>
      <c r="J48" s="64"/>
      <c r="K48" s="47">
        <f t="shared" si="1"/>
        <v>0</v>
      </c>
      <c r="L48" s="48">
        <f t="shared" si="2"/>
        <v>0</v>
      </c>
      <c r="M48" s="46">
        <f t="shared" si="3"/>
        <v>0</v>
      </c>
      <c r="N48" s="46">
        <f t="shared" si="4"/>
        <v>0</v>
      </c>
      <c r="O48" s="46">
        <f t="shared" si="5"/>
        <v>0</v>
      </c>
      <c r="P48" s="47">
        <f t="shared" si="6"/>
        <v>0</v>
      </c>
    </row>
    <row r="49" spans="1:16" ht="22.5" x14ac:dyDescent="0.2">
      <c r="A49" s="36">
        <f>IF(COUNTBLANK(B49)=1," ",COUNTA($B$15:B49))</f>
        <v>15</v>
      </c>
      <c r="B49" s="37" t="s">
        <v>66</v>
      </c>
      <c r="C49" s="45" t="s">
        <v>344</v>
      </c>
      <c r="D49" s="23"/>
      <c r="E49" s="66"/>
      <c r="F49" s="67"/>
      <c r="G49" s="64"/>
      <c r="H49" s="46">
        <f t="shared" si="0"/>
        <v>0</v>
      </c>
      <c r="I49" s="64"/>
      <c r="J49" s="64"/>
      <c r="K49" s="47">
        <f t="shared" si="1"/>
        <v>0</v>
      </c>
      <c r="L49" s="48">
        <f t="shared" si="2"/>
        <v>0</v>
      </c>
      <c r="M49" s="46">
        <f t="shared" si="3"/>
        <v>0</v>
      </c>
      <c r="N49" s="46">
        <f t="shared" si="4"/>
        <v>0</v>
      </c>
      <c r="O49" s="46">
        <f t="shared" si="5"/>
        <v>0</v>
      </c>
      <c r="P49" s="47">
        <f t="shared" si="6"/>
        <v>0</v>
      </c>
    </row>
    <row r="50" spans="1:16" ht="33.75" x14ac:dyDescent="0.2">
      <c r="A50" s="36">
        <f>IF(COUNTBLANK(B50)=1," ",COUNTA($B$15:B50))</f>
        <v>16</v>
      </c>
      <c r="B50" s="37" t="s">
        <v>66</v>
      </c>
      <c r="C50" s="45" t="s">
        <v>337</v>
      </c>
      <c r="D50" s="23" t="s">
        <v>71</v>
      </c>
      <c r="E50" s="66">
        <v>8</v>
      </c>
      <c r="F50" s="67"/>
      <c r="G50" s="64"/>
      <c r="H50" s="46">
        <f t="shared" si="0"/>
        <v>0</v>
      </c>
      <c r="I50" s="64"/>
      <c r="J50" s="64"/>
      <c r="K50" s="47">
        <f t="shared" si="1"/>
        <v>0</v>
      </c>
      <c r="L50" s="48">
        <f t="shared" si="2"/>
        <v>0</v>
      </c>
      <c r="M50" s="46">
        <f t="shared" si="3"/>
        <v>0</v>
      </c>
      <c r="N50" s="46">
        <f t="shared" si="4"/>
        <v>0</v>
      </c>
      <c r="O50" s="46">
        <f t="shared" si="5"/>
        <v>0</v>
      </c>
      <c r="P50" s="47">
        <f t="shared" si="6"/>
        <v>0</v>
      </c>
    </row>
    <row r="51" spans="1:16" ht="22.5" x14ac:dyDescent="0.2">
      <c r="A51" s="36">
        <f>IF(COUNTBLANK(B51)=1," ",COUNTA($B$15:B51))</f>
        <v>17</v>
      </c>
      <c r="B51" s="37" t="s">
        <v>66</v>
      </c>
      <c r="C51" s="45" t="s">
        <v>338</v>
      </c>
      <c r="D51" s="23" t="s">
        <v>75</v>
      </c>
      <c r="E51" s="66">
        <v>0.23</v>
      </c>
      <c r="F51" s="67"/>
      <c r="G51" s="64"/>
      <c r="H51" s="46">
        <f t="shared" si="0"/>
        <v>0</v>
      </c>
      <c r="I51" s="64"/>
      <c r="J51" s="64"/>
      <c r="K51" s="47">
        <f t="shared" si="1"/>
        <v>0</v>
      </c>
      <c r="L51" s="48">
        <f t="shared" si="2"/>
        <v>0</v>
      </c>
      <c r="M51" s="46">
        <f t="shared" si="3"/>
        <v>0</v>
      </c>
      <c r="N51" s="46">
        <f t="shared" si="4"/>
        <v>0</v>
      </c>
      <c r="O51" s="46">
        <f t="shared" si="5"/>
        <v>0</v>
      </c>
      <c r="P51" s="47">
        <f t="shared" si="6"/>
        <v>0</v>
      </c>
    </row>
    <row r="52" spans="1:16" x14ac:dyDescent="0.2">
      <c r="A52" s="36" t="str">
        <f>IF(COUNTBLANK(B52)=1," ",COUNTA($B$15:B52))</f>
        <v xml:space="preserve"> </v>
      </c>
      <c r="B52" s="37"/>
      <c r="C52" s="45" t="s">
        <v>258</v>
      </c>
      <c r="D52" s="23" t="s">
        <v>149</v>
      </c>
      <c r="E52" s="66">
        <v>0.01</v>
      </c>
      <c r="F52" s="67"/>
      <c r="G52" s="64"/>
      <c r="H52" s="46">
        <f t="shared" si="0"/>
        <v>0</v>
      </c>
      <c r="I52" s="64"/>
      <c r="J52" s="64"/>
      <c r="K52" s="47">
        <f t="shared" si="1"/>
        <v>0</v>
      </c>
      <c r="L52" s="48">
        <f t="shared" si="2"/>
        <v>0</v>
      </c>
      <c r="M52" s="46">
        <f t="shared" si="3"/>
        <v>0</v>
      </c>
      <c r="N52" s="46">
        <f t="shared" si="4"/>
        <v>0</v>
      </c>
      <c r="O52" s="46">
        <f t="shared" si="5"/>
        <v>0</v>
      </c>
      <c r="P52" s="47">
        <f t="shared" si="6"/>
        <v>0</v>
      </c>
    </row>
    <row r="53" spans="1:16" ht="22.5" x14ac:dyDescent="0.2">
      <c r="A53" s="36">
        <f>IF(COUNTBLANK(B53)=1," ",COUNTA($B$15:B53))</f>
        <v>18</v>
      </c>
      <c r="B53" s="37" t="s">
        <v>66</v>
      </c>
      <c r="C53" s="45" t="s">
        <v>339</v>
      </c>
      <c r="D53" s="23" t="s">
        <v>75</v>
      </c>
      <c r="E53" s="66">
        <v>0.23</v>
      </c>
      <c r="F53" s="67"/>
      <c r="G53" s="64"/>
      <c r="H53" s="46">
        <f t="shared" si="0"/>
        <v>0</v>
      </c>
      <c r="I53" s="64"/>
      <c r="J53" s="64"/>
      <c r="K53" s="47">
        <f t="shared" si="1"/>
        <v>0</v>
      </c>
      <c r="L53" s="48">
        <f t="shared" si="2"/>
        <v>0</v>
      </c>
      <c r="M53" s="46">
        <f t="shared" si="3"/>
        <v>0</v>
      </c>
      <c r="N53" s="46">
        <f t="shared" si="4"/>
        <v>0</v>
      </c>
      <c r="O53" s="46">
        <f t="shared" si="5"/>
        <v>0</v>
      </c>
      <c r="P53" s="47">
        <f t="shared" si="6"/>
        <v>0</v>
      </c>
    </row>
    <row r="54" spans="1:16" x14ac:dyDescent="0.2">
      <c r="A54" s="36">
        <f>IF(COUNTBLANK(B54)=1," ",COUNTA($B$15:B54))</f>
        <v>19</v>
      </c>
      <c r="B54" s="37" t="s">
        <v>66</v>
      </c>
      <c r="C54" s="45" t="s">
        <v>340</v>
      </c>
      <c r="D54" s="23" t="s">
        <v>149</v>
      </c>
      <c r="E54" s="66">
        <v>0.5</v>
      </c>
      <c r="F54" s="67"/>
      <c r="G54" s="64"/>
      <c r="H54" s="46">
        <f t="shared" si="0"/>
        <v>0</v>
      </c>
      <c r="I54" s="64"/>
      <c r="J54" s="64"/>
      <c r="K54" s="47">
        <f t="shared" si="1"/>
        <v>0</v>
      </c>
      <c r="L54" s="48">
        <f t="shared" si="2"/>
        <v>0</v>
      </c>
      <c r="M54" s="46">
        <f t="shared" si="3"/>
        <v>0</v>
      </c>
      <c r="N54" s="46">
        <f t="shared" si="4"/>
        <v>0</v>
      </c>
      <c r="O54" s="46">
        <f t="shared" si="5"/>
        <v>0</v>
      </c>
      <c r="P54" s="47">
        <f t="shared" si="6"/>
        <v>0</v>
      </c>
    </row>
    <row r="55" spans="1:16" x14ac:dyDescent="0.2">
      <c r="A55" s="36" t="str">
        <f>IF(COUNTBLANK(B55)=1," ",COUNTA($B$15:B55))</f>
        <v xml:space="preserve"> </v>
      </c>
      <c r="B55" s="37"/>
      <c r="C55" s="45" t="s">
        <v>190</v>
      </c>
      <c r="D55" s="23" t="s">
        <v>149</v>
      </c>
      <c r="E55" s="66">
        <v>0.08</v>
      </c>
      <c r="F55" s="67"/>
      <c r="G55" s="64"/>
      <c r="H55" s="46">
        <f t="shared" si="0"/>
        <v>0</v>
      </c>
      <c r="I55" s="64"/>
      <c r="J55" s="64"/>
      <c r="K55" s="47">
        <f t="shared" si="1"/>
        <v>0</v>
      </c>
      <c r="L55" s="48">
        <f t="shared" si="2"/>
        <v>0</v>
      </c>
      <c r="M55" s="46">
        <f t="shared" si="3"/>
        <v>0</v>
      </c>
      <c r="N55" s="46">
        <f t="shared" si="4"/>
        <v>0</v>
      </c>
      <c r="O55" s="46">
        <f t="shared" si="5"/>
        <v>0</v>
      </c>
      <c r="P55" s="47">
        <f t="shared" si="6"/>
        <v>0</v>
      </c>
    </row>
    <row r="56" spans="1:16" x14ac:dyDescent="0.2">
      <c r="A56" s="36" t="str">
        <f>IF(COUNTBLANK(B56)=1," ",COUNTA($B$15:B56))</f>
        <v xml:space="preserve"> </v>
      </c>
      <c r="B56" s="37"/>
      <c r="C56" s="45" t="s">
        <v>191</v>
      </c>
      <c r="D56" s="23" t="s">
        <v>149</v>
      </c>
      <c r="E56" s="66">
        <v>0.47000000000000003</v>
      </c>
      <c r="F56" s="67"/>
      <c r="G56" s="64"/>
      <c r="H56" s="46">
        <f t="shared" si="0"/>
        <v>0</v>
      </c>
      <c r="I56" s="64"/>
      <c r="J56" s="64"/>
      <c r="K56" s="47">
        <f t="shared" si="1"/>
        <v>0</v>
      </c>
      <c r="L56" s="48">
        <f t="shared" si="2"/>
        <v>0</v>
      </c>
      <c r="M56" s="46">
        <f t="shared" si="3"/>
        <v>0</v>
      </c>
      <c r="N56" s="46">
        <f t="shared" si="4"/>
        <v>0</v>
      </c>
      <c r="O56" s="46">
        <f t="shared" si="5"/>
        <v>0</v>
      </c>
      <c r="P56" s="47">
        <f t="shared" si="6"/>
        <v>0</v>
      </c>
    </row>
    <row r="57" spans="1:16" x14ac:dyDescent="0.2">
      <c r="A57" s="36" t="str">
        <f>IF(COUNTBLANK(B57)=1," ",COUNTA($B$15:B57))</f>
        <v xml:space="preserve"> </v>
      </c>
      <c r="B57" s="37"/>
      <c r="C57" s="45" t="s">
        <v>105</v>
      </c>
      <c r="D57" s="23" t="s">
        <v>192</v>
      </c>
      <c r="E57" s="66">
        <v>1</v>
      </c>
      <c r="F57" s="67"/>
      <c r="G57" s="64"/>
      <c r="H57" s="46">
        <f t="shared" si="0"/>
        <v>0</v>
      </c>
      <c r="I57" s="64"/>
      <c r="J57" s="64"/>
      <c r="K57" s="47">
        <f t="shared" si="1"/>
        <v>0</v>
      </c>
      <c r="L57" s="48">
        <f t="shared" si="2"/>
        <v>0</v>
      </c>
      <c r="M57" s="46">
        <f t="shared" si="3"/>
        <v>0</v>
      </c>
      <c r="N57" s="46">
        <f t="shared" si="4"/>
        <v>0</v>
      </c>
      <c r="O57" s="46">
        <f t="shared" si="5"/>
        <v>0</v>
      </c>
      <c r="P57" s="47">
        <f t="shared" si="6"/>
        <v>0</v>
      </c>
    </row>
    <row r="58" spans="1:16" ht="22.5" x14ac:dyDescent="0.2">
      <c r="A58" s="36" t="str">
        <f>IF(COUNTBLANK(B58)=1," ",COUNTA($B$15:B58))</f>
        <v xml:space="preserve"> </v>
      </c>
      <c r="B58" s="37"/>
      <c r="C58" s="45" t="s">
        <v>341</v>
      </c>
      <c r="D58" s="23" t="s">
        <v>88</v>
      </c>
      <c r="E58" s="66">
        <v>1.42</v>
      </c>
      <c r="F58" s="67"/>
      <c r="G58" s="64"/>
      <c r="H58" s="46">
        <f t="shared" si="0"/>
        <v>0</v>
      </c>
      <c r="I58" s="64"/>
      <c r="J58" s="64"/>
      <c r="K58" s="47">
        <f t="shared" si="1"/>
        <v>0</v>
      </c>
      <c r="L58" s="48">
        <f t="shared" si="2"/>
        <v>0</v>
      </c>
      <c r="M58" s="46">
        <f t="shared" si="3"/>
        <v>0</v>
      </c>
      <c r="N58" s="46">
        <f t="shared" si="4"/>
        <v>0</v>
      </c>
      <c r="O58" s="46">
        <f t="shared" si="5"/>
        <v>0</v>
      </c>
      <c r="P58" s="47">
        <f t="shared" si="6"/>
        <v>0</v>
      </c>
    </row>
    <row r="59" spans="1:16" ht="22.5" x14ac:dyDescent="0.2">
      <c r="A59" s="36">
        <f>IF(COUNTBLANK(B59)=1," ",COUNTA($B$15:B59))</f>
        <v>20</v>
      </c>
      <c r="B59" s="37" t="s">
        <v>66</v>
      </c>
      <c r="C59" s="45" t="s">
        <v>345</v>
      </c>
      <c r="D59" s="23" t="s">
        <v>75</v>
      </c>
      <c r="E59" s="66">
        <v>3.08</v>
      </c>
      <c r="F59" s="67"/>
      <c r="G59" s="64"/>
      <c r="H59" s="46">
        <f t="shared" si="0"/>
        <v>0</v>
      </c>
      <c r="I59" s="64"/>
      <c r="J59" s="64"/>
      <c r="K59" s="47">
        <f t="shared" si="1"/>
        <v>0</v>
      </c>
      <c r="L59" s="48">
        <f t="shared" si="2"/>
        <v>0</v>
      </c>
      <c r="M59" s="46">
        <f t="shared" si="3"/>
        <v>0</v>
      </c>
      <c r="N59" s="46">
        <f t="shared" si="4"/>
        <v>0</v>
      </c>
      <c r="O59" s="46">
        <f t="shared" si="5"/>
        <v>0</v>
      </c>
      <c r="P59" s="47">
        <f t="shared" si="6"/>
        <v>0</v>
      </c>
    </row>
    <row r="60" spans="1:16" x14ac:dyDescent="0.2">
      <c r="A60" s="36" t="str">
        <f>IF(COUNTBLANK(B60)=1," ",COUNTA($B$15:B60))</f>
        <v xml:space="preserve"> </v>
      </c>
      <c r="B60" s="37"/>
      <c r="C60" s="45" t="s">
        <v>85</v>
      </c>
      <c r="D60" s="23" t="s">
        <v>88</v>
      </c>
      <c r="E60" s="66">
        <v>0.77</v>
      </c>
      <c r="F60" s="67"/>
      <c r="G60" s="64"/>
      <c r="H60" s="46">
        <f t="shared" si="0"/>
        <v>0</v>
      </c>
      <c r="I60" s="64"/>
      <c r="J60" s="64"/>
      <c r="K60" s="47">
        <f t="shared" si="1"/>
        <v>0</v>
      </c>
      <c r="L60" s="48">
        <f t="shared" si="2"/>
        <v>0</v>
      </c>
      <c r="M60" s="46">
        <f t="shared" si="3"/>
        <v>0</v>
      </c>
      <c r="N60" s="46">
        <f t="shared" si="4"/>
        <v>0</v>
      </c>
      <c r="O60" s="46">
        <f t="shared" si="5"/>
        <v>0</v>
      </c>
      <c r="P60" s="47">
        <f t="shared" si="6"/>
        <v>0</v>
      </c>
    </row>
    <row r="61" spans="1:16" x14ac:dyDescent="0.2">
      <c r="A61" s="36" t="str">
        <f>IF(COUNTBLANK(B61)=1," ",COUNTA($B$15:B61))</f>
        <v xml:space="preserve"> </v>
      </c>
      <c r="B61" s="37"/>
      <c r="C61" s="45" t="s">
        <v>346</v>
      </c>
      <c r="D61" s="23" t="s">
        <v>88</v>
      </c>
      <c r="E61" s="66">
        <v>15.4</v>
      </c>
      <c r="F61" s="67"/>
      <c r="G61" s="64"/>
      <c r="H61" s="46">
        <f t="shared" si="0"/>
        <v>0</v>
      </c>
      <c r="I61" s="64"/>
      <c r="J61" s="64"/>
      <c r="K61" s="47">
        <f t="shared" si="1"/>
        <v>0</v>
      </c>
      <c r="L61" s="48">
        <f t="shared" si="2"/>
        <v>0</v>
      </c>
      <c r="M61" s="46">
        <f t="shared" si="3"/>
        <v>0</v>
      </c>
      <c r="N61" s="46">
        <f t="shared" si="4"/>
        <v>0</v>
      </c>
      <c r="O61" s="46">
        <f t="shared" si="5"/>
        <v>0</v>
      </c>
      <c r="P61" s="47">
        <f t="shared" si="6"/>
        <v>0</v>
      </c>
    </row>
    <row r="62" spans="1:16" x14ac:dyDescent="0.2">
      <c r="A62" s="36" t="str">
        <f>IF(COUNTBLANK(B62)=1," ",COUNTA($B$15:B62))</f>
        <v xml:space="preserve"> </v>
      </c>
      <c r="B62" s="37"/>
      <c r="C62" s="45" t="s">
        <v>103</v>
      </c>
      <c r="D62" s="23" t="s">
        <v>75</v>
      </c>
      <c r="E62" s="66">
        <v>6.7799999999999994</v>
      </c>
      <c r="F62" s="67"/>
      <c r="G62" s="64"/>
      <c r="H62" s="46">
        <f t="shared" si="0"/>
        <v>0</v>
      </c>
      <c r="I62" s="64"/>
      <c r="J62" s="64"/>
      <c r="K62" s="47">
        <f t="shared" si="1"/>
        <v>0</v>
      </c>
      <c r="L62" s="48">
        <f t="shared" si="2"/>
        <v>0</v>
      </c>
      <c r="M62" s="46">
        <f t="shared" si="3"/>
        <v>0</v>
      </c>
      <c r="N62" s="46">
        <f t="shared" si="4"/>
        <v>0</v>
      </c>
      <c r="O62" s="46">
        <f t="shared" si="5"/>
        <v>0</v>
      </c>
      <c r="P62" s="47">
        <f t="shared" si="6"/>
        <v>0</v>
      </c>
    </row>
    <row r="63" spans="1:16" x14ac:dyDescent="0.2">
      <c r="A63" s="36" t="str">
        <f>IF(COUNTBLANK(B63)=1," ",COUNTA($B$15:B63))</f>
        <v xml:space="preserve"> </v>
      </c>
      <c r="B63" s="37"/>
      <c r="C63" s="45" t="s">
        <v>87</v>
      </c>
      <c r="D63" s="23" t="s">
        <v>88</v>
      </c>
      <c r="E63" s="66">
        <v>15.4</v>
      </c>
      <c r="F63" s="67"/>
      <c r="G63" s="64"/>
      <c r="H63" s="46">
        <f t="shared" si="0"/>
        <v>0</v>
      </c>
      <c r="I63" s="64"/>
      <c r="J63" s="64"/>
      <c r="K63" s="47">
        <f t="shared" si="1"/>
        <v>0</v>
      </c>
      <c r="L63" s="48">
        <f t="shared" si="2"/>
        <v>0</v>
      </c>
      <c r="M63" s="46">
        <f t="shared" si="3"/>
        <v>0</v>
      </c>
      <c r="N63" s="46">
        <f t="shared" si="4"/>
        <v>0</v>
      </c>
      <c r="O63" s="46">
        <f t="shared" si="5"/>
        <v>0</v>
      </c>
      <c r="P63" s="47">
        <f t="shared" si="6"/>
        <v>0</v>
      </c>
    </row>
    <row r="64" spans="1:16" x14ac:dyDescent="0.2">
      <c r="A64" s="36" t="str">
        <f>IF(COUNTBLANK(B64)=1," ",COUNTA($B$15:B64))</f>
        <v xml:space="preserve"> </v>
      </c>
      <c r="B64" s="37"/>
      <c r="C64" s="45" t="s">
        <v>85</v>
      </c>
      <c r="D64" s="23" t="s">
        <v>88</v>
      </c>
      <c r="E64" s="66">
        <v>0.77</v>
      </c>
      <c r="F64" s="67"/>
      <c r="G64" s="64"/>
      <c r="H64" s="46">
        <f t="shared" si="0"/>
        <v>0</v>
      </c>
      <c r="I64" s="64"/>
      <c r="J64" s="64"/>
      <c r="K64" s="47">
        <f t="shared" si="1"/>
        <v>0</v>
      </c>
      <c r="L64" s="48">
        <f t="shared" si="2"/>
        <v>0</v>
      </c>
      <c r="M64" s="46">
        <f t="shared" si="3"/>
        <v>0</v>
      </c>
      <c r="N64" s="46">
        <f t="shared" si="4"/>
        <v>0</v>
      </c>
      <c r="O64" s="46">
        <f t="shared" si="5"/>
        <v>0</v>
      </c>
      <c r="P64" s="47">
        <f t="shared" si="6"/>
        <v>0</v>
      </c>
    </row>
    <row r="65" spans="1:16" x14ac:dyDescent="0.2">
      <c r="A65" s="36" t="str">
        <f>IF(COUNTBLANK(B65)=1," ",COUNTA($B$15:B65))</f>
        <v xml:space="preserve"> </v>
      </c>
      <c r="B65" s="37"/>
      <c r="C65" s="45" t="s">
        <v>343</v>
      </c>
      <c r="D65" s="23" t="s">
        <v>88</v>
      </c>
      <c r="E65" s="66">
        <v>11.4</v>
      </c>
      <c r="F65" s="67"/>
      <c r="G65" s="64"/>
      <c r="H65" s="46">
        <f t="shared" si="0"/>
        <v>0</v>
      </c>
      <c r="I65" s="64"/>
      <c r="J65" s="64"/>
      <c r="K65" s="47">
        <f t="shared" si="1"/>
        <v>0</v>
      </c>
      <c r="L65" s="48">
        <f t="shared" si="2"/>
        <v>0</v>
      </c>
      <c r="M65" s="46">
        <f t="shared" si="3"/>
        <v>0</v>
      </c>
      <c r="N65" s="46">
        <f t="shared" si="4"/>
        <v>0</v>
      </c>
      <c r="O65" s="46">
        <f t="shared" si="5"/>
        <v>0</v>
      </c>
      <c r="P65" s="47">
        <f t="shared" si="6"/>
        <v>0</v>
      </c>
    </row>
    <row r="66" spans="1:16" x14ac:dyDescent="0.2">
      <c r="A66" s="36" t="str">
        <f>IF(COUNTBLANK(B66)=1," ",COUNTA($B$15:B66))</f>
        <v xml:space="preserve"> </v>
      </c>
      <c r="B66" s="37"/>
      <c r="C66" s="45" t="s">
        <v>105</v>
      </c>
      <c r="D66" s="23" t="s">
        <v>192</v>
      </c>
      <c r="E66" s="66">
        <v>1</v>
      </c>
      <c r="F66" s="67"/>
      <c r="G66" s="64"/>
      <c r="H66" s="46">
        <f t="shared" si="0"/>
        <v>0</v>
      </c>
      <c r="I66" s="64"/>
      <c r="J66" s="64"/>
      <c r="K66" s="47">
        <f t="shared" si="1"/>
        <v>0</v>
      </c>
      <c r="L66" s="48">
        <f t="shared" si="2"/>
        <v>0</v>
      </c>
      <c r="M66" s="46">
        <f t="shared" si="3"/>
        <v>0</v>
      </c>
      <c r="N66" s="46">
        <f t="shared" si="4"/>
        <v>0</v>
      </c>
      <c r="O66" s="46">
        <f t="shared" si="5"/>
        <v>0</v>
      </c>
      <c r="P66" s="47">
        <f t="shared" si="6"/>
        <v>0</v>
      </c>
    </row>
    <row r="67" spans="1:16" ht="22.5" x14ac:dyDescent="0.2">
      <c r="A67" s="36">
        <f>IF(COUNTBLANK(B67)=1," ",COUNTA($B$15:B67))</f>
        <v>21</v>
      </c>
      <c r="B67" s="37" t="s">
        <v>66</v>
      </c>
      <c r="C67" s="125" t="s">
        <v>347</v>
      </c>
      <c r="D67" s="23"/>
      <c r="E67" s="66"/>
      <c r="F67" s="67"/>
      <c r="G67" s="64"/>
      <c r="H67" s="46">
        <f t="shared" si="0"/>
        <v>0</v>
      </c>
      <c r="I67" s="64"/>
      <c r="J67" s="64"/>
      <c r="K67" s="47">
        <f t="shared" si="1"/>
        <v>0</v>
      </c>
      <c r="L67" s="48">
        <f t="shared" si="2"/>
        <v>0</v>
      </c>
      <c r="M67" s="46">
        <f t="shared" si="3"/>
        <v>0</v>
      </c>
      <c r="N67" s="46">
        <f t="shared" si="4"/>
        <v>0</v>
      </c>
      <c r="O67" s="46">
        <f t="shared" si="5"/>
        <v>0</v>
      </c>
      <c r="P67" s="47">
        <f t="shared" si="6"/>
        <v>0</v>
      </c>
    </row>
    <row r="68" spans="1:16" ht="22.5" x14ac:dyDescent="0.2">
      <c r="A68" s="36">
        <f>IF(COUNTBLANK(B68)=1," ",COUNTA($B$15:B68))</f>
        <v>22</v>
      </c>
      <c r="B68" s="37" t="s">
        <v>66</v>
      </c>
      <c r="C68" s="45" t="s">
        <v>348</v>
      </c>
      <c r="D68" s="23" t="s">
        <v>149</v>
      </c>
      <c r="E68" s="66">
        <v>1.3680000000000001</v>
      </c>
      <c r="F68" s="67"/>
      <c r="G68" s="64"/>
      <c r="H68" s="46">
        <f t="shared" si="0"/>
        <v>0</v>
      </c>
      <c r="I68" s="64"/>
      <c r="J68" s="64"/>
      <c r="K68" s="47">
        <f t="shared" si="1"/>
        <v>0</v>
      </c>
      <c r="L68" s="48">
        <f t="shared" si="2"/>
        <v>0</v>
      </c>
      <c r="M68" s="46">
        <f t="shared" si="3"/>
        <v>0</v>
      </c>
      <c r="N68" s="46">
        <f t="shared" si="4"/>
        <v>0</v>
      </c>
      <c r="O68" s="46">
        <f t="shared" si="5"/>
        <v>0</v>
      </c>
      <c r="P68" s="47">
        <f t="shared" si="6"/>
        <v>0</v>
      </c>
    </row>
    <row r="69" spans="1:16" ht="22.5" x14ac:dyDescent="0.2">
      <c r="A69" s="36">
        <f>IF(COUNTBLANK(B69)=1," ",COUNTA($B$15:B69))</f>
        <v>23</v>
      </c>
      <c r="B69" s="37" t="s">
        <v>66</v>
      </c>
      <c r="C69" s="45" t="s">
        <v>349</v>
      </c>
      <c r="D69" s="23" t="s">
        <v>149</v>
      </c>
      <c r="E69" s="66">
        <v>1</v>
      </c>
      <c r="F69" s="67"/>
      <c r="G69" s="64"/>
      <c r="H69" s="46">
        <f t="shared" si="0"/>
        <v>0</v>
      </c>
      <c r="I69" s="64"/>
      <c r="J69" s="64"/>
      <c r="K69" s="47">
        <f t="shared" si="1"/>
        <v>0</v>
      </c>
      <c r="L69" s="48">
        <f t="shared" si="2"/>
        <v>0</v>
      </c>
      <c r="M69" s="46">
        <f t="shared" si="3"/>
        <v>0</v>
      </c>
      <c r="N69" s="46">
        <f t="shared" si="4"/>
        <v>0</v>
      </c>
      <c r="O69" s="46">
        <f t="shared" si="5"/>
        <v>0</v>
      </c>
      <c r="P69" s="47">
        <f t="shared" si="6"/>
        <v>0</v>
      </c>
    </row>
    <row r="70" spans="1:16" ht="22.5" x14ac:dyDescent="0.2">
      <c r="A70" s="36">
        <f>IF(COUNTBLANK(B70)=1," ",COUNTA($B$15:B70))</f>
        <v>24</v>
      </c>
      <c r="B70" s="37" t="s">
        <v>66</v>
      </c>
      <c r="C70" s="45" t="s">
        <v>350</v>
      </c>
      <c r="D70" s="23" t="s">
        <v>149</v>
      </c>
      <c r="E70" s="66">
        <v>6.8500000000000005</v>
      </c>
      <c r="F70" s="67"/>
      <c r="G70" s="64"/>
      <c r="H70" s="46">
        <f t="shared" si="0"/>
        <v>0</v>
      </c>
      <c r="I70" s="64"/>
      <c r="J70" s="64"/>
      <c r="K70" s="47">
        <f t="shared" si="1"/>
        <v>0</v>
      </c>
      <c r="L70" s="48">
        <f t="shared" si="2"/>
        <v>0</v>
      </c>
      <c r="M70" s="46">
        <f t="shared" si="3"/>
        <v>0</v>
      </c>
      <c r="N70" s="46">
        <f t="shared" si="4"/>
        <v>0</v>
      </c>
      <c r="O70" s="46">
        <f t="shared" si="5"/>
        <v>0</v>
      </c>
      <c r="P70" s="47">
        <f t="shared" si="6"/>
        <v>0</v>
      </c>
    </row>
    <row r="71" spans="1:16" ht="22.5" x14ac:dyDescent="0.2">
      <c r="A71" s="36">
        <f>IF(COUNTBLANK(B71)=1," ",COUNTA($B$15:B71))</f>
        <v>25</v>
      </c>
      <c r="B71" s="37" t="s">
        <v>66</v>
      </c>
      <c r="C71" s="45" t="s">
        <v>351</v>
      </c>
      <c r="D71" s="23" t="s">
        <v>149</v>
      </c>
      <c r="E71" s="66">
        <v>0.35000000000000003</v>
      </c>
      <c r="F71" s="67"/>
      <c r="G71" s="64"/>
      <c r="H71" s="46">
        <f t="shared" si="0"/>
        <v>0</v>
      </c>
      <c r="I71" s="64"/>
      <c r="J71" s="64"/>
      <c r="K71" s="47">
        <f t="shared" si="1"/>
        <v>0</v>
      </c>
      <c r="L71" s="48">
        <f t="shared" si="2"/>
        <v>0</v>
      </c>
      <c r="M71" s="46">
        <f t="shared" si="3"/>
        <v>0</v>
      </c>
      <c r="N71" s="46">
        <f t="shared" si="4"/>
        <v>0</v>
      </c>
      <c r="O71" s="46">
        <f t="shared" si="5"/>
        <v>0</v>
      </c>
      <c r="P71" s="47">
        <f t="shared" si="6"/>
        <v>0</v>
      </c>
    </row>
    <row r="72" spans="1:16" ht="22.5" x14ac:dyDescent="0.2">
      <c r="A72" s="36">
        <f>IF(COUNTBLANK(B72)=1," ",COUNTA($B$15:B72))</f>
        <v>26</v>
      </c>
      <c r="B72" s="37" t="s">
        <v>66</v>
      </c>
      <c r="C72" s="45" t="s">
        <v>352</v>
      </c>
      <c r="D72" s="23" t="s">
        <v>149</v>
      </c>
      <c r="E72" s="66">
        <v>4.6999999999999993</v>
      </c>
      <c r="F72" s="67"/>
      <c r="G72" s="64"/>
      <c r="H72" s="46">
        <f t="shared" si="0"/>
        <v>0</v>
      </c>
      <c r="I72" s="64"/>
      <c r="J72" s="64"/>
      <c r="K72" s="47">
        <f t="shared" si="1"/>
        <v>0</v>
      </c>
      <c r="L72" s="48">
        <f t="shared" si="2"/>
        <v>0</v>
      </c>
      <c r="M72" s="46">
        <f t="shared" si="3"/>
        <v>0</v>
      </c>
      <c r="N72" s="46">
        <f t="shared" si="4"/>
        <v>0</v>
      </c>
      <c r="O72" s="46">
        <f t="shared" si="5"/>
        <v>0</v>
      </c>
      <c r="P72" s="47">
        <f t="shared" si="6"/>
        <v>0</v>
      </c>
    </row>
    <row r="73" spans="1:16" ht="22.5" x14ac:dyDescent="0.2">
      <c r="A73" s="36" t="str">
        <f>IF(COUNTBLANK(B73)=1," ",COUNTA($B$15:B73))</f>
        <v xml:space="preserve"> </v>
      </c>
      <c r="B73" s="37"/>
      <c r="C73" s="45" t="s">
        <v>353</v>
      </c>
      <c r="D73" s="23" t="s">
        <v>88</v>
      </c>
      <c r="E73" s="66">
        <v>37.637</v>
      </c>
      <c r="F73" s="67"/>
      <c r="G73" s="64"/>
      <c r="H73" s="46">
        <f t="shared" si="0"/>
        <v>0</v>
      </c>
      <c r="I73" s="64"/>
      <c r="J73" s="64"/>
      <c r="K73" s="47">
        <f t="shared" si="1"/>
        <v>0</v>
      </c>
      <c r="L73" s="48">
        <f t="shared" si="2"/>
        <v>0</v>
      </c>
      <c r="M73" s="46">
        <f t="shared" si="3"/>
        <v>0</v>
      </c>
      <c r="N73" s="46">
        <f t="shared" si="4"/>
        <v>0</v>
      </c>
      <c r="O73" s="46">
        <f t="shared" si="5"/>
        <v>0</v>
      </c>
      <c r="P73" s="47">
        <f t="shared" si="6"/>
        <v>0</v>
      </c>
    </row>
    <row r="74" spans="1:16" ht="22.5" x14ac:dyDescent="0.2">
      <c r="A74" s="36" t="str">
        <f>IF(COUNTBLANK(B74)=1," ",COUNTA($B$15:B74))</f>
        <v xml:space="preserve"> </v>
      </c>
      <c r="B74" s="37"/>
      <c r="C74" s="45" t="s">
        <v>354</v>
      </c>
      <c r="D74" s="23" t="s">
        <v>88</v>
      </c>
      <c r="E74" s="66">
        <v>7.992</v>
      </c>
      <c r="F74" s="67"/>
      <c r="G74" s="64"/>
      <c r="H74" s="46">
        <f t="shared" si="0"/>
        <v>0</v>
      </c>
      <c r="I74" s="64"/>
      <c r="J74" s="64"/>
      <c r="K74" s="47">
        <f t="shared" si="1"/>
        <v>0</v>
      </c>
      <c r="L74" s="48">
        <f t="shared" si="2"/>
        <v>0</v>
      </c>
      <c r="M74" s="46">
        <f t="shared" si="3"/>
        <v>0</v>
      </c>
      <c r="N74" s="46">
        <f t="shared" si="4"/>
        <v>0</v>
      </c>
      <c r="O74" s="46">
        <f t="shared" si="5"/>
        <v>0</v>
      </c>
      <c r="P74" s="47">
        <f t="shared" si="6"/>
        <v>0</v>
      </c>
    </row>
    <row r="75" spans="1:16" ht="22.5" x14ac:dyDescent="0.2">
      <c r="A75" s="36">
        <f>IF(COUNTBLANK(B75)=1," ",COUNTA($B$15:B75))</f>
        <v>27</v>
      </c>
      <c r="B75" s="37" t="s">
        <v>66</v>
      </c>
      <c r="C75" s="45" t="s">
        <v>726</v>
      </c>
      <c r="D75" s="23" t="s">
        <v>149</v>
      </c>
      <c r="E75" s="66">
        <v>3.85</v>
      </c>
      <c r="F75" s="67"/>
      <c r="G75" s="64"/>
      <c r="H75" s="46">
        <f t="shared" si="0"/>
        <v>0</v>
      </c>
      <c r="I75" s="64"/>
      <c r="J75" s="64"/>
      <c r="K75" s="47">
        <f t="shared" si="1"/>
        <v>0</v>
      </c>
      <c r="L75" s="48">
        <f t="shared" si="2"/>
        <v>0</v>
      </c>
      <c r="M75" s="46">
        <f t="shared" si="3"/>
        <v>0</v>
      </c>
      <c r="N75" s="46">
        <f t="shared" si="4"/>
        <v>0</v>
      </c>
      <c r="O75" s="46">
        <f t="shared" si="5"/>
        <v>0</v>
      </c>
      <c r="P75" s="47">
        <f t="shared" si="6"/>
        <v>0</v>
      </c>
    </row>
    <row r="76" spans="1:16" ht="22.5" x14ac:dyDescent="0.2">
      <c r="A76" s="36">
        <f>IF(COUNTBLANK(B76)=1," ",COUNTA($B$15:B76))</f>
        <v>28</v>
      </c>
      <c r="B76" s="37" t="s">
        <v>66</v>
      </c>
      <c r="C76" s="45" t="s">
        <v>355</v>
      </c>
      <c r="D76" s="23"/>
      <c r="E76" s="66"/>
      <c r="F76" s="67"/>
      <c r="G76" s="64"/>
      <c r="H76" s="46">
        <f t="shared" si="0"/>
        <v>0</v>
      </c>
      <c r="I76" s="64"/>
      <c r="J76" s="64"/>
      <c r="K76" s="47">
        <f t="shared" si="1"/>
        <v>0</v>
      </c>
      <c r="L76" s="48">
        <f t="shared" si="2"/>
        <v>0</v>
      </c>
      <c r="M76" s="46">
        <f t="shared" si="3"/>
        <v>0</v>
      </c>
      <c r="N76" s="46">
        <f t="shared" si="4"/>
        <v>0</v>
      </c>
      <c r="O76" s="46">
        <f t="shared" si="5"/>
        <v>0</v>
      </c>
      <c r="P76" s="47">
        <f t="shared" si="6"/>
        <v>0</v>
      </c>
    </row>
    <row r="77" spans="1:16" ht="22.5" x14ac:dyDescent="0.2">
      <c r="A77" s="36">
        <f>IF(COUNTBLANK(B77)=1," ",COUNTA($B$15:B77))</f>
        <v>29</v>
      </c>
      <c r="B77" s="37" t="s">
        <v>66</v>
      </c>
      <c r="C77" s="45" t="s">
        <v>356</v>
      </c>
      <c r="D77" s="23" t="s">
        <v>75</v>
      </c>
      <c r="E77" s="66">
        <v>6.080000000000001</v>
      </c>
      <c r="F77" s="67"/>
      <c r="G77" s="64"/>
      <c r="H77" s="46">
        <f t="shared" si="0"/>
        <v>0</v>
      </c>
      <c r="I77" s="64"/>
      <c r="J77" s="64"/>
      <c r="K77" s="47">
        <f t="shared" si="1"/>
        <v>0</v>
      </c>
      <c r="L77" s="48">
        <f t="shared" si="2"/>
        <v>0</v>
      </c>
      <c r="M77" s="46">
        <f t="shared" si="3"/>
        <v>0</v>
      </c>
      <c r="N77" s="46">
        <f t="shared" si="4"/>
        <v>0</v>
      </c>
      <c r="O77" s="46">
        <f t="shared" si="5"/>
        <v>0</v>
      </c>
      <c r="P77" s="47">
        <f t="shared" si="6"/>
        <v>0</v>
      </c>
    </row>
    <row r="78" spans="1:16" x14ac:dyDescent="0.2">
      <c r="A78" s="36" t="str">
        <f>IF(COUNTBLANK(B78)=1," ",COUNTA($B$15:B78))</f>
        <v xml:space="preserve"> </v>
      </c>
      <c r="B78" s="37"/>
      <c r="C78" s="45" t="s">
        <v>258</v>
      </c>
      <c r="D78" s="23" t="s">
        <v>149</v>
      </c>
      <c r="E78" s="66">
        <v>0.13</v>
      </c>
      <c r="F78" s="67"/>
      <c r="G78" s="64"/>
      <c r="H78" s="46">
        <f t="shared" si="0"/>
        <v>0</v>
      </c>
      <c r="I78" s="64"/>
      <c r="J78" s="64"/>
      <c r="K78" s="47">
        <f t="shared" si="1"/>
        <v>0</v>
      </c>
      <c r="L78" s="48">
        <f t="shared" si="2"/>
        <v>0</v>
      </c>
      <c r="M78" s="46">
        <f t="shared" si="3"/>
        <v>0</v>
      </c>
      <c r="N78" s="46">
        <f t="shared" si="4"/>
        <v>0</v>
      </c>
      <c r="O78" s="46">
        <f t="shared" si="5"/>
        <v>0</v>
      </c>
      <c r="P78" s="47">
        <f t="shared" si="6"/>
        <v>0</v>
      </c>
    </row>
    <row r="79" spans="1:16" ht="22.5" x14ac:dyDescent="0.2">
      <c r="A79" s="36">
        <f>IF(COUNTBLANK(B79)=1," ",COUNTA($B$15:B79))</f>
        <v>30</v>
      </c>
      <c r="B79" s="37" t="s">
        <v>66</v>
      </c>
      <c r="C79" s="45" t="s">
        <v>357</v>
      </c>
      <c r="D79" s="23" t="s">
        <v>75</v>
      </c>
      <c r="E79" s="66">
        <v>7.6</v>
      </c>
      <c r="F79" s="67"/>
      <c r="G79" s="64"/>
      <c r="H79" s="46">
        <f t="shared" ref="H79:H141" si="7">ROUND(F79*G79,2)</f>
        <v>0</v>
      </c>
      <c r="I79" s="64"/>
      <c r="J79" s="64"/>
      <c r="K79" s="47">
        <f t="shared" ref="K79:K141" si="8">SUM(H79:J79)</f>
        <v>0</v>
      </c>
      <c r="L79" s="48">
        <f t="shared" ref="L79:L141" si="9">ROUND(E79*F79,2)</f>
        <v>0</v>
      </c>
      <c r="M79" s="46">
        <f t="shared" ref="M79:M141" si="10">ROUND(H79*E79,2)</f>
        <v>0</v>
      </c>
      <c r="N79" s="46">
        <f t="shared" ref="N79:N141" si="11">ROUND(I79*E79,2)</f>
        <v>0</v>
      </c>
      <c r="O79" s="46">
        <f t="shared" ref="O79:O141" si="12">ROUND(J79*E79,2)</f>
        <v>0</v>
      </c>
      <c r="P79" s="47">
        <f t="shared" ref="P79:P141" si="13">SUM(M79:O79)</f>
        <v>0</v>
      </c>
    </row>
    <row r="80" spans="1:16" ht="22.5" x14ac:dyDescent="0.2">
      <c r="A80" s="36" t="str">
        <f>IF(COUNTBLANK(B80)=1," ",COUNTA($B$15:B80))</f>
        <v xml:space="preserve"> </v>
      </c>
      <c r="B80" s="37"/>
      <c r="C80" s="45" t="s">
        <v>358</v>
      </c>
      <c r="D80" s="23" t="s">
        <v>88</v>
      </c>
      <c r="E80" s="66">
        <v>15.08</v>
      </c>
      <c r="F80" s="67"/>
      <c r="G80" s="64"/>
      <c r="H80" s="46">
        <f t="shared" si="7"/>
        <v>0</v>
      </c>
      <c r="I80" s="64"/>
      <c r="J80" s="64"/>
      <c r="K80" s="47">
        <f t="shared" si="8"/>
        <v>0</v>
      </c>
      <c r="L80" s="48">
        <f t="shared" si="9"/>
        <v>0</v>
      </c>
      <c r="M80" s="46">
        <f t="shared" si="10"/>
        <v>0</v>
      </c>
      <c r="N80" s="46">
        <f t="shared" si="11"/>
        <v>0</v>
      </c>
      <c r="O80" s="46">
        <f t="shared" si="12"/>
        <v>0</v>
      </c>
      <c r="P80" s="47">
        <f t="shared" si="13"/>
        <v>0</v>
      </c>
    </row>
    <row r="81" spans="1:16" x14ac:dyDescent="0.2">
      <c r="A81" s="36" t="str">
        <f>IF(COUNTBLANK(B81)=1," ",COUNTA($B$15:B81))</f>
        <v xml:space="preserve"> </v>
      </c>
      <c r="B81" s="37"/>
      <c r="C81" s="45" t="s">
        <v>359</v>
      </c>
      <c r="D81" s="23" t="s">
        <v>71</v>
      </c>
      <c r="E81" s="66">
        <v>80</v>
      </c>
      <c r="F81" s="67"/>
      <c r="G81" s="64"/>
      <c r="H81" s="46">
        <f t="shared" si="7"/>
        <v>0</v>
      </c>
      <c r="I81" s="64"/>
      <c r="J81" s="64"/>
      <c r="K81" s="47">
        <f t="shared" si="8"/>
        <v>0</v>
      </c>
      <c r="L81" s="48">
        <f t="shared" si="9"/>
        <v>0</v>
      </c>
      <c r="M81" s="46">
        <f t="shared" si="10"/>
        <v>0</v>
      </c>
      <c r="N81" s="46">
        <f t="shared" si="11"/>
        <v>0</v>
      </c>
      <c r="O81" s="46">
        <f t="shared" si="12"/>
        <v>0</v>
      </c>
      <c r="P81" s="47">
        <f t="shared" si="13"/>
        <v>0</v>
      </c>
    </row>
    <row r="82" spans="1:16" x14ac:dyDescent="0.2">
      <c r="A82" s="36">
        <f>IF(COUNTBLANK(B82)=1," ",COUNTA($B$15:B82))</f>
        <v>31</v>
      </c>
      <c r="B82" s="37" t="s">
        <v>66</v>
      </c>
      <c r="C82" s="45" t="s">
        <v>360</v>
      </c>
      <c r="D82" s="23" t="s">
        <v>75</v>
      </c>
      <c r="E82" s="66">
        <v>0.8</v>
      </c>
      <c r="F82" s="67"/>
      <c r="G82" s="64"/>
      <c r="H82" s="46">
        <f t="shared" si="7"/>
        <v>0</v>
      </c>
      <c r="I82" s="64"/>
      <c r="J82" s="64"/>
      <c r="K82" s="47">
        <f t="shared" si="8"/>
        <v>0</v>
      </c>
      <c r="L82" s="48">
        <f t="shared" si="9"/>
        <v>0</v>
      </c>
      <c r="M82" s="46">
        <f t="shared" si="10"/>
        <v>0</v>
      </c>
      <c r="N82" s="46">
        <f t="shared" si="11"/>
        <v>0</v>
      </c>
      <c r="O82" s="46">
        <f t="shared" si="12"/>
        <v>0</v>
      </c>
      <c r="P82" s="47">
        <f t="shared" si="13"/>
        <v>0</v>
      </c>
    </row>
    <row r="83" spans="1:16" x14ac:dyDescent="0.2">
      <c r="A83" s="36" t="str">
        <f>IF(COUNTBLANK(B83)=1," ",COUNTA($B$15:B83))</f>
        <v xml:space="preserve"> </v>
      </c>
      <c r="B83" s="37"/>
      <c r="C83" s="45" t="s">
        <v>271</v>
      </c>
      <c r="D83" s="23" t="s">
        <v>88</v>
      </c>
      <c r="E83" s="66">
        <v>0.32000000000000006</v>
      </c>
      <c r="F83" s="67"/>
      <c r="G83" s="64"/>
      <c r="H83" s="46">
        <f t="shared" si="7"/>
        <v>0</v>
      </c>
      <c r="I83" s="64"/>
      <c r="J83" s="64"/>
      <c r="K83" s="47">
        <f t="shared" si="8"/>
        <v>0</v>
      </c>
      <c r="L83" s="48">
        <f t="shared" si="9"/>
        <v>0</v>
      </c>
      <c r="M83" s="46">
        <f t="shared" si="10"/>
        <v>0</v>
      </c>
      <c r="N83" s="46">
        <f t="shared" si="11"/>
        <v>0</v>
      </c>
      <c r="O83" s="46">
        <f t="shared" si="12"/>
        <v>0</v>
      </c>
      <c r="P83" s="47">
        <f t="shared" si="13"/>
        <v>0</v>
      </c>
    </row>
    <row r="84" spans="1:16" ht="22.5" x14ac:dyDescent="0.2">
      <c r="A84" s="36" t="str">
        <f>IF(COUNTBLANK(B84)=1," ",COUNTA($B$15:B84))</f>
        <v xml:space="preserve"> </v>
      </c>
      <c r="B84" s="37"/>
      <c r="C84" s="45" t="s">
        <v>361</v>
      </c>
      <c r="D84" s="23" t="s">
        <v>88</v>
      </c>
      <c r="E84" s="66">
        <v>47.400000000000006</v>
      </c>
      <c r="F84" s="67"/>
      <c r="G84" s="64"/>
      <c r="H84" s="46">
        <f t="shared" si="7"/>
        <v>0</v>
      </c>
      <c r="I84" s="64"/>
      <c r="J84" s="64"/>
      <c r="K84" s="47">
        <f t="shared" si="8"/>
        <v>0</v>
      </c>
      <c r="L84" s="48">
        <f t="shared" si="9"/>
        <v>0</v>
      </c>
      <c r="M84" s="46">
        <f t="shared" si="10"/>
        <v>0</v>
      </c>
      <c r="N84" s="46">
        <f t="shared" si="11"/>
        <v>0</v>
      </c>
      <c r="O84" s="46">
        <f t="shared" si="12"/>
        <v>0</v>
      </c>
      <c r="P84" s="47">
        <f t="shared" si="13"/>
        <v>0</v>
      </c>
    </row>
    <row r="85" spans="1:16" ht="22.5" x14ac:dyDescent="0.2">
      <c r="A85" s="36">
        <f>IF(COUNTBLANK(B85)=1," ",COUNTA($B$15:B85))</f>
        <v>32</v>
      </c>
      <c r="B85" s="37" t="s">
        <v>66</v>
      </c>
      <c r="C85" s="45" t="s">
        <v>362</v>
      </c>
      <c r="D85" s="23" t="s">
        <v>149</v>
      </c>
      <c r="E85" s="66">
        <v>18.468</v>
      </c>
      <c r="F85" s="67"/>
      <c r="G85" s="64"/>
      <c r="H85" s="46">
        <f t="shared" si="7"/>
        <v>0</v>
      </c>
      <c r="I85" s="64"/>
      <c r="J85" s="64"/>
      <c r="K85" s="47">
        <f t="shared" si="8"/>
        <v>0</v>
      </c>
      <c r="L85" s="48">
        <f t="shared" si="9"/>
        <v>0</v>
      </c>
      <c r="M85" s="46">
        <f t="shared" si="10"/>
        <v>0</v>
      </c>
      <c r="N85" s="46">
        <f t="shared" si="11"/>
        <v>0</v>
      </c>
      <c r="O85" s="46">
        <f t="shared" si="12"/>
        <v>0</v>
      </c>
      <c r="P85" s="47">
        <f t="shared" si="13"/>
        <v>0</v>
      </c>
    </row>
    <row r="86" spans="1:16" x14ac:dyDescent="0.2">
      <c r="A86" s="36" t="str">
        <f>IF(COUNTBLANK(B86)=1," ",COUNTA($B$15:B86))</f>
        <v xml:space="preserve"> </v>
      </c>
      <c r="B86" s="37"/>
      <c r="C86" s="45" t="s">
        <v>190</v>
      </c>
      <c r="D86" s="23" t="s">
        <v>149</v>
      </c>
      <c r="E86" s="66">
        <v>2.78</v>
      </c>
      <c r="F86" s="67"/>
      <c r="G86" s="64"/>
      <c r="H86" s="46">
        <f t="shared" si="7"/>
        <v>0</v>
      </c>
      <c r="I86" s="64"/>
      <c r="J86" s="64"/>
      <c r="K86" s="47">
        <f t="shared" si="8"/>
        <v>0</v>
      </c>
      <c r="L86" s="48">
        <f t="shared" si="9"/>
        <v>0</v>
      </c>
      <c r="M86" s="46">
        <f t="shared" si="10"/>
        <v>0</v>
      </c>
      <c r="N86" s="46">
        <f t="shared" si="11"/>
        <v>0</v>
      </c>
      <c r="O86" s="46">
        <f t="shared" si="12"/>
        <v>0</v>
      </c>
      <c r="P86" s="47">
        <f t="shared" si="13"/>
        <v>0</v>
      </c>
    </row>
    <row r="87" spans="1:16" x14ac:dyDescent="0.2">
      <c r="A87" s="36" t="str">
        <f>IF(COUNTBLANK(B87)=1," ",COUNTA($B$15:B87))</f>
        <v xml:space="preserve"> </v>
      </c>
      <c r="B87" s="37"/>
      <c r="C87" s="45" t="s">
        <v>191</v>
      </c>
      <c r="D87" s="23" t="s">
        <v>149</v>
      </c>
      <c r="E87" s="66">
        <v>17.180000000000003</v>
      </c>
      <c r="F87" s="67"/>
      <c r="G87" s="64"/>
      <c r="H87" s="46">
        <f t="shared" si="7"/>
        <v>0</v>
      </c>
      <c r="I87" s="64"/>
      <c r="J87" s="64"/>
      <c r="K87" s="47">
        <f t="shared" si="8"/>
        <v>0</v>
      </c>
      <c r="L87" s="48">
        <f t="shared" si="9"/>
        <v>0</v>
      </c>
      <c r="M87" s="46">
        <f t="shared" si="10"/>
        <v>0</v>
      </c>
      <c r="N87" s="46">
        <f t="shared" si="11"/>
        <v>0</v>
      </c>
      <c r="O87" s="46">
        <f t="shared" si="12"/>
        <v>0</v>
      </c>
      <c r="P87" s="47">
        <f t="shared" si="13"/>
        <v>0</v>
      </c>
    </row>
    <row r="88" spans="1:16" x14ac:dyDescent="0.2">
      <c r="A88" s="36" t="str">
        <f>IF(COUNTBLANK(B88)=1," ",COUNTA($B$15:B88))</f>
        <v xml:space="preserve"> </v>
      </c>
      <c r="B88" s="37"/>
      <c r="C88" s="45" t="s">
        <v>105</v>
      </c>
      <c r="D88" s="23" t="s">
        <v>192</v>
      </c>
      <c r="E88" s="66">
        <v>5</v>
      </c>
      <c r="F88" s="67"/>
      <c r="G88" s="64"/>
      <c r="H88" s="46">
        <f t="shared" si="7"/>
        <v>0</v>
      </c>
      <c r="I88" s="64"/>
      <c r="J88" s="64"/>
      <c r="K88" s="47">
        <f t="shared" si="8"/>
        <v>0</v>
      </c>
      <c r="L88" s="48">
        <f t="shared" si="9"/>
        <v>0</v>
      </c>
      <c r="M88" s="46">
        <f t="shared" si="10"/>
        <v>0</v>
      </c>
      <c r="N88" s="46">
        <f t="shared" si="11"/>
        <v>0</v>
      </c>
      <c r="O88" s="46">
        <f t="shared" si="12"/>
        <v>0</v>
      </c>
      <c r="P88" s="47">
        <f t="shared" si="13"/>
        <v>0</v>
      </c>
    </row>
    <row r="89" spans="1:16" ht="22.5" x14ac:dyDescent="0.2">
      <c r="A89" s="36">
        <f>IF(COUNTBLANK(B89)=1," ",COUNTA($B$15:B89))</f>
        <v>33</v>
      </c>
      <c r="B89" s="37" t="s">
        <v>66</v>
      </c>
      <c r="C89" s="45" t="s">
        <v>727</v>
      </c>
      <c r="D89" s="23" t="s">
        <v>149</v>
      </c>
      <c r="E89" s="66">
        <v>1.3680000000000001</v>
      </c>
      <c r="F89" s="67"/>
      <c r="G89" s="64"/>
      <c r="H89" s="46">
        <f t="shared" si="7"/>
        <v>0</v>
      </c>
      <c r="I89" s="64"/>
      <c r="J89" s="64"/>
      <c r="K89" s="47">
        <f t="shared" si="8"/>
        <v>0</v>
      </c>
      <c r="L89" s="48">
        <f t="shared" si="9"/>
        <v>0</v>
      </c>
      <c r="M89" s="46">
        <f t="shared" si="10"/>
        <v>0</v>
      </c>
      <c r="N89" s="46">
        <f t="shared" si="11"/>
        <v>0</v>
      </c>
      <c r="O89" s="46">
        <f t="shared" si="12"/>
        <v>0</v>
      </c>
      <c r="P89" s="47">
        <f t="shared" si="13"/>
        <v>0</v>
      </c>
    </row>
    <row r="90" spans="1:16" x14ac:dyDescent="0.2">
      <c r="A90" s="36" t="str">
        <f>IF(COUNTBLANK(B90)=1," ",COUNTA($B$15:B90))</f>
        <v xml:space="preserve"> </v>
      </c>
      <c r="B90" s="37"/>
      <c r="C90" s="45" t="s">
        <v>190</v>
      </c>
      <c r="D90" s="23" t="s">
        <v>149</v>
      </c>
      <c r="E90" s="66">
        <v>0.21000000000000002</v>
      </c>
      <c r="F90" s="67"/>
      <c r="G90" s="64"/>
      <c r="H90" s="46">
        <f t="shared" si="7"/>
        <v>0</v>
      </c>
      <c r="I90" s="64"/>
      <c r="J90" s="64"/>
      <c r="K90" s="47">
        <f t="shared" si="8"/>
        <v>0</v>
      </c>
      <c r="L90" s="48">
        <f t="shared" si="9"/>
        <v>0</v>
      </c>
      <c r="M90" s="46">
        <f t="shared" si="10"/>
        <v>0</v>
      </c>
      <c r="N90" s="46">
        <f t="shared" si="11"/>
        <v>0</v>
      </c>
      <c r="O90" s="46">
        <f t="shared" si="12"/>
        <v>0</v>
      </c>
      <c r="P90" s="47">
        <f t="shared" si="13"/>
        <v>0</v>
      </c>
    </row>
    <row r="91" spans="1:16" x14ac:dyDescent="0.2">
      <c r="A91" s="36" t="str">
        <f>IF(COUNTBLANK(B91)=1," ",COUNTA($B$15:B91))</f>
        <v xml:space="preserve"> </v>
      </c>
      <c r="B91" s="37"/>
      <c r="C91" s="45" t="s">
        <v>191</v>
      </c>
      <c r="D91" s="23" t="s">
        <v>149</v>
      </c>
      <c r="E91" s="66">
        <v>1.28</v>
      </c>
      <c r="F91" s="67"/>
      <c r="G91" s="64"/>
      <c r="H91" s="46">
        <f t="shared" si="7"/>
        <v>0</v>
      </c>
      <c r="I91" s="64"/>
      <c r="J91" s="64"/>
      <c r="K91" s="47">
        <f t="shared" si="8"/>
        <v>0</v>
      </c>
      <c r="L91" s="48">
        <f t="shared" si="9"/>
        <v>0</v>
      </c>
      <c r="M91" s="46">
        <f t="shared" si="10"/>
        <v>0</v>
      </c>
      <c r="N91" s="46">
        <f t="shared" si="11"/>
        <v>0</v>
      </c>
      <c r="O91" s="46">
        <f t="shared" si="12"/>
        <v>0</v>
      </c>
      <c r="P91" s="47">
        <f t="shared" si="13"/>
        <v>0</v>
      </c>
    </row>
    <row r="92" spans="1:16" x14ac:dyDescent="0.2">
      <c r="A92" s="36" t="str">
        <f>IF(COUNTBLANK(B92)=1," ",COUNTA($B$15:B92))</f>
        <v xml:space="preserve"> </v>
      </c>
      <c r="B92" s="37"/>
      <c r="C92" s="45" t="s">
        <v>105</v>
      </c>
      <c r="D92" s="23" t="s">
        <v>192</v>
      </c>
      <c r="E92" s="66">
        <v>1</v>
      </c>
      <c r="F92" s="67"/>
      <c r="G92" s="64"/>
      <c r="H92" s="46">
        <f t="shared" si="7"/>
        <v>0</v>
      </c>
      <c r="I92" s="64"/>
      <c r="J92" s="64"/>
      <c r="K92" s="47">
        <f t="shared" si="8"/>
        <v>0</v>
      </c>
      <c r="L92" s="48">
        <f t="shared" si="9"/>
        <v>0</v>
      </c>
      <c r="M92" s="46">
        <f t="shared" si="10"/>
        <v>0</v>
      </c>
      <c r="N92" s="46">
        <f t="shared" si="11"/>
        <v>0</v>
      </c>
      <c r="O92" s="46">
        <f t="shared" si="12"/>
        <v>0</v>
      </c>
      <c r="P92" s="47">
        <f t="shared" si="13"/>
        <v>0</v>
      </c>
    </row>
    <row r="93" spans="1:16" ht="22.5" x14ac:dyDescent="0.2">
      <c r="A93" s="36">
        <f>IF(COUNTBLANK(B93)=1," ",COUNTA($B$15:B93))</f>
        <v>34</v>
      </c>
      <c r="B93" s="37" t="s">
        <v>66</v>
      </c>
      <c r="C93" s="45" t="s">
        <v>363</v>
      </c>
      <c r="D93" s="23" t="s">
        <v>75</v>
      </c>
      <c r="E93" s="66">
        <v>66</v>
      </c>
      <c r="F93" s="67"/>
      <c r="G93" s="64"/>
      <c r="H93" s="46">
        <f t="shared" si="7"/>
        <v>0</v>
      </c>
      <c r="I93" s="64"/>
      <c r="J93" s="64"/>
      <c r="K93" s="47">
        <f t="shared" si="8"/>
        <v>0</v>
      </c>
      <c r="L93" s="48">
        <f t="shared" si="9"/>
        <v>0</v>
      </c>
      <c r="M93" s="46">
        <f t="shared" si="10"/>
        <v>0</v>
      </c>
      <c r="N93" s="46">
        <f t="shared" si="11"/>
        <v>0</v>
      </c>
      <c r="O93" s="46">
        <f t="shared" si="12"/>
        <v>0</v>
      </c>
      <c r="P93" s="47">
        <f t="shared" si="13"/>
        <v>0</v>
      </c>
    </row>
    <row r="94" spans="1:16" x14ac:dyDescent="0.2">
      <c r="A94" s="36" t="str">
        <f>IF(COUNTBLANK(B94)=1," ",COUNTA($B$15:B94))</f>
        <v xml:space="preserve"> </v>
      </c>
      <c r="B94" s="37"/>
      <c r="C94" s="45" t="s">
        <v>85</v>
      </c>
      <c r="D94" s="23" t="s">
        <v>88</v>
      </c>
      <c r="E94" s="66">
        <v>16.5</v>
      </c>
      <c r="F94" s="67"/>
      <c r="G94" s="64"/>
      <c r="H94" s="46">
        <f t="shared" si="7"/>
        <v>0</v>
      </c>
      <c r="I94" s="64"/>
      <c r="J94" s="64"/>
      <c r="K94" s="47">
        <f t="shared" si="8"/>
        <v>0</v>
      </c>
      <c r="L94" s="48">
        <f t="shared" si="9"/>
        <v>0</v>
      </c>
      <c r="M94" s="46">
        <f t="shared" si="10"/>
        <v>0</v>
      </c>
      <c r="N94" s="46">
        <f t="shared" si="11"/>
        <v>0</v>
      </c>
      <c r="O94" s="46">
        <f t="shared" si="12"/>
        <v>0</v>
      </c>
      <c r="P94" s="47">
        <f t="shared" si="13"/>
        <v>0</v>
      </c>
    </row>
    <row r="95" spans="1:16" x14ac:dyDescent="0.2">
      <c r="A95" s="36" t="str">
        <f>IF(COUNTBLANK(B95)=1," ",COUNTA($B$15:B95))</f>
        <v xml:space="preserve"> </v>
      </c>
      <c r="B95" s="37"/>
      <c r="C95" s="45" t="s">
        <v>87</v>
      </c>
      <c r="D95" s="23" t="s">
        <v>88</v>
      </c>
      <c r="E95" s="66">
        <v>330</v>
      </c>
      <c r="F95" s="67"/>
      <c r="G95" s="64"/>
      <c r="H95" s="46">
        <f t="shared" si="7"/>
        <v>0</v>
      </c>
      <c r="I95" s="64"/>
      <c r="J95" s="64"/>
      <c r="K95" s="47">
        <f t="shared" si="8"/>
        <v>0</v>
      </c>
      <c r="L95" s="48">
        <f t="shared" si="9"/>
        <v>0</v>
      </c>
      <c r="M95" s="46">
        <f t="shared" si="10"/>
        <v>0</v>
      </c>
      <c r="N95" s="46">
        <f t="shared" si="11"/>
        <v>0</v>
      </c>
      <c r="O95" s="46">
        <f t="shared" si="12"/>
        <v>0</v>
      </c>
      <c r="P95" s="47">
        <f t="shared" si="13"/>
        <v>0</v>
      </c>
    </row>
    <row r="96" spans="1:16" x14ac:dyDescent="0.2">
      <c r="A96" s="36" t="str">
        <f>IF(COUNTBLANK(B96)=1," ",COUNTA($B$15:B96))</f>
        <v xml:space="preserve"> </v>
      </c>
      <c r="B96" s="37"/>
      <c r="C96" s="45" t="s">
        <v>103</v>
      </c>
      <c r="D96" s="23" t="s">
        <v>75</v>
      </c>
      <c r="E96" s="66">
        <v>145.19999999999999</v>
      </c>
      <c r="F96" s="67"/>
      <c r="G96" s="64"/>
      <c r="H96" s="46">
        <f t="shared" si="7"/>
        <v>0</v>
      </c>
      <c r="I96" s="64"/>
      <c r="J96" s="64"/>
      <c r="K96" s="47">
        <f t="shared" si="8"/>
        <v>0</v>
      </c>
      <c r="L96" s="48">
        <f t="shared" si="9"/>
        <v>0</v>
      </c>
      <c r="M96" s="46">
        <f t="shared" si="10"/>
        <v>0</v>
      </c>
      <c r="N96" s="46">
        <f t="shared" si="11"/>
        <v>0</v>
      </c>
      <c r="O96" s="46">
        <f t="shared" si="12"/>
        <v>0</v>
      </c>
      <c r="P96" s="47">
        <f t="shared" si="13"/>
        <v>0</v>
      </c>
    </row>
    <row r="97" spans="1:16" x14ac:dyDescent="0.2">
      <c r="A97" s="36" t="str">
        <f>IF(COUNTBLANK(B97)=1," ",COUNTA($B$15:B97))</f>
        <v xml:space="preserve"> </v>
      </c>
      <c r="B97" s="37"/>
      <c r="C97" s="45" t="s">
        <v>87</v>
      </c>
      <c r="D97" s="23" t="s">
        <v>88</v>
      </c>
      <c r="E97" s="66">
        <v>330</v>
      </c>
      <c r="F97" s="67"/>
      <c r="G97" s="64"/>
      <c r="H97" s="46">
        <f t="shared" si="7"/>
        <v>0</v>
      </c>
      <c r="I97" s="64"/>
      <c r="J97" s="64"/>
      <c r="K97" s="47">
        <f t="shared" si="8"/>
        <v>0</v>
      </c>
      <c r="L97" s="48">
        <f t="shared" si="9"/>
        <v>0</v>
      </c>
      <c r="M97" s="46">
        <f t="shared" si="10"/>
        <v>0</v>
      </c>
      <c r="N97" s="46">
        <f t="shared" si="11"/>
        <v>0</v>
      </c>
      <c r="O97" s="46">
        <f t="shared" si="12"/>
        <v>0</v>
      </c>
      <c r="P97" s="47">
        <f t="shared" si="13"/>
        <v>0</v>
      </c>
    </row>
    <row r="98" spans="1:16" x14ac:dyDescent="0.2">
      <c r="A98" s="36" t="str">
        <f>IF(COUNTBLANK(B98)=1," ",COUNTA($B$15:B98))</f>
        <v xml:space="preserve"> </v>
      </c>
      <c r="B98" s="37"/>
      <c r="C98" s="45" t="s">
        <v>85</v>
      </c>
      <c r="D98" s="23" t="s">
        <v>88</v>
      </c>
      <c r="E98" s="66">
        <v>16.5</v>
      </c>
      <c r="F98" s="67"/>
      <c r="G98" s="64"/>
      <c r="H98" s="46">
        <f t="shared" si="7"/>
        <v>0</v>
      </c>
      <c r="I98" s="64"/>
      <c r="J98" s="64"/>
      <c r="K98" s="47">
        <f t="shared" si="8"/>
        <v>0</v>
      </c>
      <c r="L98" s="48">
        <f t="shared" si="9"/>
        <v>0</v>
      </c>
      <c r="M98" s="46">
        <f t="shared" si="10"/>
        <v>0</v>
      </c>
      <c r="N98" s="46">
        <f t="shared" si="11"/>
        <v>0</v>
      </c>
      <c r="O98" s="46">
        <f t="shared" si="12"/>
        <v>0</v>
      </c>
      <c r="P98" s="47">
        <f t="shared" si="13"/>
        <v>0</v>
      </c>
    </row>
    <row r="99" spans="1:16" x14ac:dyDescent="0.2">
      <c r="A99" s="36" t="str">
        <f>IF(COUNTBLANK(B99)=1," ",COUNTA($B$15:B99))</f>
        <v xml:space="preserve"> </v>
      </c>
      <c r="B99" s="37"/>
      <c r="C99" s="45" t="s">
        <v>343</v>
      </c>
      <c r="D99" s="23" t="s">
        <v>88</v>
      </c>
      <c r="E99" s="66">
        <v>244.2</v>
      </c>
      <c r="F99" s="67"/>
      <c r="G99" s="64"/>
      <c r="H99" s="46">
        <f t="shared" si="7"/>
        <v>0</v>
      </c>
      <c r="I99" s="64"/>
      <c r="J99" s="64"/>
      <c r="K99" s="47">
        <f t="shared" si="8"/>
        <v>0</v>
      </c>
      <c r="L99" s="48">
        <f t="shared" si="9"/>
        <v>0</v>
      </c>
      <c r="M99" s="46">
        <f t="shared" si="10"/>
        <v>0</v>
      </c>
      <c r="N99" s="46">
        <f t="shared" si="11"/>
        <v>0</v>
      </c>
      <c r="O99" s="46">
        <f t="shared" si="12"/>
        <v>0</v>
      </c>
      <c r="P99" s="47">
        <f t="shared" si="13"/>
        <v>0</v>
      </c>
    </row>
    <row r="100" spans="1:16" x14ac:dyDescent="0.2">
      <c r="A100" s="36" t="str">
        <f>IF(COUNTBLANK(B100)=1," ",COUNTA($B$15:B100))</f>
        <v xml:space="preserve"> </v>
      </c>
      <c r="B100" s="37"/>
      <c r="C100" s="45" t="s">
        <v>105</v>
      </c>
      <c r="D100" s="23" t="s">
        <v>192</v>
      </c>
      <c r="E100" s="66">
        <v>6</v>
      </c>
      <c r="F100" s="67"/>
      <c r="G100" s="64"/>
      <c r="H100" s="46">
        <f t="shared" si="7"/>
        <v>0</v>
      </c>
      <c r="I100" s="64"/>
      <c r="J100" s="64"/>
      <c r="K100" s="47">
        <f t="shared" si="8"/>
        <v>0</v>
      </c>
      <c r="L100" s="48">
        <f t="shared" si="9"/>
        <v>0</v>
      </c>
      <c r="M100" s="46">
        <f t="shared" si="10"/>
        <v>0</v>
      </c>
      <c r="N100" s="46">
        <f t="shared" si="11"/>
        <v>0</v>
      </c>
      <c r="O100" s="46">
        <f t="shared" si="12"/>
        <v>0</v>
      </c>
      <c r="P100" s="47">
        <f t="shared" si="13"/>
        <v>0</v>
      </c>
    </row>
    <row r="101" spans="1:16" ht="22.5" x14ac:dyDescent="0.2">
      <c r="A101" s="36">
        <f>IF(COUNTBLANK(B101)=1," ",COUNTA($B$15:B101))</f>
        <v>35</v>
      </c>
      <c r="B101" s="37" t="s">
        <v>66</v>
      </c>
      <c r="C101" s="45" t="s">
        <v>364</v>
      </c>
      <c r="D101" s="23" t="s">
        <v>75</v>
      </c>
      <c r="E101" s="66">
        <v>10.944000000000001</v>
      </c>
      <c r="F101" s="67"/>
      <c r="G101" s="64"/>
      <c r="H101" s="46">
        <f t="shared" si="7"/>
        <v>0</v>
      </c>
      <c r="I101" s="64"/>
      <c r="J101" s="64"/>
      <c r="K101" s="47">
        <f t="shared" si="8"/>
        <v>0</v>
      </c>
      <c r="L101" s="48">
        <f t="shared" si="9"/>
        <v>0</v>
      </c>
      <c r="M101" s="46">
        <f t="shared" si="10"/>
        <v>0</v>
      </c>
      <c r="N101" s="46">
        <f t="shared" si="11"/>
        <v>0</v>
      </c>
      <c r="O101" s="46">
        <f t="shared" si="12"/>
        <v>0</v>
      </c>
      <c r="P101" s="47">
        <f t="shared" si="13"/>
        <v>0</v>
      </c>
    </row>
    <row r="102" spans="1:16" x14ac:dyDescent="0.2">
      <c r="A102" s="36" t="str">
        <f>IF(COUNTBLANK(B102)=1," ",COUNTA($B$15:B102))</f>
        <v xml:space="preserve"> </v>
      </c>
      <c r="B102" s="37"/>
      <c r="C102" s="45" t="s">
        <v>85</v>
      </c>
      <c r="D102" s="23" t="s">
        <v>88</v>
      </c>
      <c r="E102" s="66">
        <v>2.7399999999999998</v>
      </c>
      <c r="F102" s="67"/>
      <c r="G102" s="64"/>
      <c r="H102" s="46">
        <f t="shared" si="7"/>
        <v>0</v>
      </c>
      <c r="I102" s="64"/>
      <c r="J102" s="64"/>
      <c r="K102" s="47">
        <f t="shared" si="8"/>
        <v>0</v>
      </c>
      <c r="L102" s="48">
        <f t="shared" si="9"/>
        <v>0</v>
      </c>
      <c r="M102" s="46">
        <f t="shared" si="10"/>
        <v>0</v>
      </c>
      <c r="N102" s="46">
        <f t="shared" si="11"/>
        <v>0</v>
      </c>
      <c r="O102" s="46">
        <f t="shared" si="12"/>
        <v>0</v>
      </c>
      <c r="P102" s="47">
        <f t="shared" si="13"/>
        <v>0</v>
      </c>
    </row>
    <row r="103" spans="1:16" x14ac:dyDescent="0.2">
      <c r="A103" s="36" t="str">
        <f>IF(COUNTBLANK(B103)=1," ",COUNTA($B$15:B103))</f>
        <v xml:space="preserve"> </v>
      </c>
      <c r="B103" s="37"/>
      <c r="C103" s="45" t="s">
        <v>87</v>
      </c>
      <c r="D103" s="23" t="s">
        <v>88</v>
      </c>
      <c r="E103" s="66">
        <v>54.72</v>
      </c>
      <c r="F103" s="67"/>
      <c r="G103" s="64"/>
      <c r="H103" s="46">
        <f t="shared" si="7"/>
        <v>0</v>
      </c>
      <c r="I103" s="64"/>
      <c r="J103" s="64"/>
      <c r="K103" s="47">
        <f t="shared" si="8"/>
        <v>0</v>
      </c>
      <c r="L103" s="48">
        <f t="shared" si="9"/>
        <v>0</v>
      </c>
      <c r="M103" s="46">
        <f t="shared" si="10"/>
        <v>0</v>
      </c>
      <c r="N103" s="46">
        <f t="shared" si="11"/>
        <v>0</v>
      </c>
      <c r="O103" s="46">
        <f t="shared" si="12"/>
        <v>0</v>
      </c>
      <c r="P103" s="47">
        <f t="shared" si="13"/>
        <v>0</v>
      </c>
    </row>
    <row r="104" spans="1:16" x14ac:dyDescent="0.2">
      <c r="A104" s="36" t="str">
        <f>IF(COUNTBLANK(B104)=1," ",COUNTA($B$15:B104))</f>
        <v xml:space="preserve"> </v>
      </c>
      <c r="B104" s="37"/>
      <c r="C104" s="45" t="s">
        <v>103</v>
      </c>
      <c r="D104" s="23" t="s">
        <v>75</v>
      </c>
      <c r="E104" s="66">
        <v>24.080000000000002</v>
      </c>
      <c r="F104" s="67"/>
      <c r="G104" s="64"/>
      <c r="H104" s="46">
        <f t="shared" si="7"/>
        <v>0</v>
      </c>
      <c r="I104" s="64"/>
      <c r="J104" s="64"/>
      <c r="K104" s="47">
        <f t="shared" si="8"/>
        <v>0</v>
      </c>
      <c r="L104" s="48">
        <f t="shared" si="9"/>
        <v>0</v>
      </c>
      <c r="M104" s="46">
        <f t="shared" si="10"/>
        <v>0</v>
      </c>
      <c r="N104" s="46">
        <f t="shared" si="11"/>
        <v>0</v>
      </c>
      <c r="O104" s="46">
        <f t="shared" si="12"/>
        <v>0</v>
      </c>
      <c r="P104" s="47">
        <f t="shared" si="13"/>
        <v>0</v>
      </c>
    </row>
    <row r="105" spans="1:16" x14ac:dyDescent="0.2">
      <c r="A105" s="36" t="str">
        <f>IF(COUNTBLANK(B105)=1," ",COUNTA($B$15:B105))</f>
        <v xml:space="preserve"> </v>
      </c>
      <c r="B105" s="37"/>
      <c r="C105" s="45" t="s">
        <v>87</v>
      </c>
      <c r="D105" s="23" t="s">
        <v>88</v>
      </c>
      <c r="E105" s="66">
        <v>54.72</v>
      </c>
      <c r="F105" s="67"/>
      <c r="G105" s="64"/>
      <c r="H105" s="46">
        <f t="shared" si="7"/>
        <v>0</v>
      </c>
      <c r="I105" s="64"/>
      <c r="J105" s="64"/>
      <c r="K105" s="47">
        <f t="shared" si="8"/>
        <v>0</v>
      </c>
      <c r="L105" s="48">
        <f t="shared" si="9"/>
        <v>0</v>
      </c>
      <c r="M105" s="46">
        <f t="shared" si="10"/>
        <v>0</v>
      </c>
      <c r="N105" s="46">
        <f t="shared" si="11"/>
        <v>0</v>
      </c>
      <c r="O105" s="46">
        <f t="shared" si="12"/>
        <v>0</v>
      </c>
      <c r="P105" s="47">
        <f t="shared" si="13"/>
        <v>0</v>
      </c>
    </row>
    <row r="106" spans="1:16" x14ac:dyDescent="0.2">
      <c r="A106" s="36" t="str">
        <f>IF(COUNTBLANK(B106)=1," ",COUNTA($B$15:B106))</f>
        <v xml:space="preserve"> </v>
      </c>
      <c r="B106" s="37"/>
      <c r="C106" s="45" t="s">
        <v>85</v>
      </c>
      <c r="D106" s="23" t="s">
        <v>88</v>
      </c>
      <c r="E106" s="66">
        <v>2.7399999999999998</v>
      </c>
      <c r="F106" s="67"/>
      <c r="G106" s="64"/>
      <c r="H106" s="46">
        <f t="shared" si="7"/>
        <v>0</v>
      </c>
      <c r="I106" s="64"/>
      <c r="J106" s="64"/>
      <c r="K106" s="47">
        <f t="shared" si="8"/>
        <v>0</v>
      </c>
      <c r="L106" s="48">
        <f t="shared" si="9"/>
        <v>0</v>
      </c>
      <c r="M106" s="46">
        <f t="shared" si="10"/>
        <v>0</v>
      </c>
      <c r="N106" s="46">
        <f t="shared" si="11"/>
        <v>0</v>
      </c>
      <c r="O106" s="46">
        <f t="shared" si="12"/>
        <v>0</v>
      </c>
      <c r="P106" s="47">
        <f t="shared" si="13"/>
        <v>0</v>
      </c>
    </row>
    <row r="107" spans="1:16" x14ac:dyDescent="0.2">
      <c r="A107" s="36" t="str">
        <f>IF(COUNTBLANK(B107)=1," ",COUNTA($B$15:B107))</f>
        <v xml:space="preserve"> </v>
      </c>
      <c r="B107" s="37"/>
      <c r="C107" s="45" t="s">
        <v>343</v>
      </c>
      <c r="D107" s="23" t="s">
        <v>88</v>
      </c>
      <c r="E107" s="66">
        <v>40.5</v>
      </c>
      <c r="F107" s="67"/>
      <c r="G107" s="64"/>
      <c r="H107" s="46">
        <f t="shared" si="7"/>
        <v>0</v>
      </c>
      <c r="I107" s="64"/>
      <c r="J107" s="64"/>
      <c r="K107" s="47">
        <f t="shared" si="8"/>
        <v>0</v>
      </c>
      <c r="L107" s="48">
        <f t="shared" si="9"/>
        <v>0</v>
      </c>
      <c r="M107" s="46">
        <f t="shared" si="10"/>
        <v>0</v>
      </c>
      <c r="N107" s="46">
        <f t="shared" si="11"/>
        <v>0</v>
      </c>
      <c r="O107" s="46">
        <f t="shared" si="12"/>
        <v>0</v>
      </c>
      <c r="P107" s="47">
        <f t="shared" si="13"/>
        <v>0</v>
      </c>
    </row>
    <row r="108" spans="1:16" x14ac:dyDescent="0.2">
      <c r="A108" s="36" t="str">
        <f>IF(COUNTBLANK(B108)=1," ",COUNTA($B$15:B108))</f>
        <v xml:space="preserve"> </v>
      </c>
      <c r="B108" s="37"/>
      <c r="C108" s="45" t="s">
        <v>105</v>
      </c>
      <c r="D108" s="23" t="s">
        <v>192</v>
      </c>
      <c r="E108" s="66">
        <v>1</v>
      </c>
      <c r="F108" s="67"/>
      <c r="G108" s="64"/>
      <c r="H108" s="46">
        <f t="shared" si="7"/>
        <v>0</v>
      </c>
      <c r="I108" s="64"/>
      <c r="J108" s="64"/>
      <c r="K108" s="47">
        <f t="shared" si="8"/>
        <v>0</v>
      </c>
      <c r="L108" s="48">
        <f t="shared" si="9"/>
        <v>0</v>
      </c>
      <c r="M108" s="46">
        <f t="shared" si="10"/>
        <v>0</v>
      </c>
      <c r="N108" s="46">
        <f t="shared" si="11"/>
        <v>0</v>
      </c>
      <c r="O108" s="46">
        <f t="shared" si="12"/>
        <v>0</v>
      </c>
      <c r="P108" s="47">
        <f t="shared" si="13"/>
        <v>0</v>
      </c>
    </row>
    <row r="109" spans="1:16" ht="22.5" x14ac:dyDescent="0.2">
      <c r="A109" s="36">
        <f>IF(COUNTBLANK(B109)=1," ",COUNTA($B$15:B109))</f>
        <v>36</v>
      </c>
      <c r="B109" s="37" t="s">
        <v>66</v>
      </c>
      <c r="C109" s="45" t="s">
        <v>728</v>
      </c>
      <c r="D109" s="23" t="s">
        <v>75</v>
      </c>
      <c r="E109" s="66">
        <v>0.76</v>
      </c>
      <c r="F109" s="67"/>
      <c r="G109" s="64"/>
      <c r="H109" s="46">
        <f t="shared" si="7"/>
        <v>0</v>
      </c>
      <c r="I109" s="64"/>
      <c r="J109" s="64"/>
      <c r="K109" s="47">
        <f t="shared" si="8"/>
        <v>0</v>
      </c>
      <c r="L109" s="48">
        <f t="shared" si="9"/>
        <v>0</v>
      </c>
      <c r="M109" s="46">
        <f t="shared" si="10"/>
        <v>0</v>
      </c>
      <c r="N109" s="46">
        <f t="shared" si="11"/>
        <v>0</v>
      </c>
      <c r="O109" s="46">
        <f t="shared" si="12"/>
        <v>0</v>
      </c>
      <c r="P109" s="47">
        <f t="shared" si="13"/>
        <v>0</v>
      </c>
    </row>
    <row r="110" spans="1:16" x14ac:dyDescent="0.2">
      <c r="A110" s="36" t="str">
        <f>IF(COUNTBLANK(B110)=1," ",COUNTA($B$15:B110))</f>
        <v xml:space="preserve"> </v>
      </c>
      <c r="B110" s="37"/>
      <c r="C110" s="45" t="s">
        <v>258</v>
      </c>
      <c r="D110" s="23" t="s">
        <v>149</v>
      </c>
      <c r="E110" s="66">
        <v>0.02</v>
      </c>
      <c r="F110" s="67"/>
      <c r="G110" s="64"/>
      <c r="H110" s="46">
        <f t="shared" si="7"/>
        <v>0</v>
      </c>
      <c r="I110" s="64"/>
      <c r="J110" s="64"/>
      <c r="K110" s="47">
        <f t="shared" si="8"/>
        <v>0</v>
      </c>
      <c r="L110" s="48">
        <f t="shared" si="9"/>
        <v>0</v>
      </c>
      <c r="M110" s="46">
        <f t="shared" si="10"/>
        <v>0</v>
      </c>
      <c r="N110" s="46">
        <f t="shared" si="11"/>
        <v>0</v>
      </c>
      <c r="O110" s="46">
        <f t="shared" si="12"/>
        <v>0</v>
      </c>
      <c r="P110" s="47">
        <f t="shared" si="13"/>
        <v>0</v>
      </c>
    </row>
    <row r="111" spans="1:16" ht="33.75" x14ac:dyDescent="0.2">
      <c r="A111" s="36">
        <f>IF(COUNTBLANK(B111)=1," ",COUNTA($B$15:B111))</f>
        <v>37</v>
      </c>
      <c r="B111" s="37" t="s">
        <v>66</v>
      </c>
      <c r="C111" s="45" t="s">
        <v>365</v>
      </c>
      <c r="D111" s="23" t="s">
        <v>88</v>
      </c>
      <c r="E111" s="66">
        <v>2.8080000000000003</v>
      </c>
      <c r="F111" s="67"/>
      <c r="G111" s="64"/>
      <c r="H111" s="46">
        <f t="shared" si="7"/>
        <v>0</v>
      </c>
      <c r="I111" s="64"/>
      <c r="J111" s="64"/>
      <c r="K111" s="47">
        <f t="shared" si="8"/>
        <v>0</v>
      </c>
      <c r="L111" s="48">
        <f t="shared" si="9"/>
        <v>0</v>
      </c>
      <c r="M111" s="46">
        <f t="shared" si="10"/>
        <v>0</v>
      </c>
      <c r="N111" s="46">
        <f t="shared" si="11"/>
        <v>0</v>
      </c>
      <c r="O111" s="46">
        <f t="shared" si="12"/>
        <v>0</v>
      </c>
      <c r="P111" s="47">
        <f t="shared" si="13"/>
        <v>0</v>
      </c>
    </row>
    <row r="112" spans="1:16" x14ac:dyDescent="0.2">
      <c r="A112" s="36" t="str">
        <f>IF(COUNTBLANK(B112)=1," ",COUNTA($B$15:B112))</f>
        <v xml:space="preserve"> </v>
      </c>
      <c r="B112" s="37"/>
      <c r="C112" s="45" t="s">
        <v>366</v>
      </c>
      <c r="D112" s="23" t="s">
        <v>71</v>
      </c>
      <c r="E112" s="66">
        <v>5</v>
      </c>
      <c r="F112" s="67"/>
      <c r="G112" s="64"/>
      <c r="H112" s="46">
        <f t="shared" si="7"/>
        <v>0</v>
      </c>
      <c r="I112" s="64"/>
      <c r="J112" s="64"/>
      <c r="K112" s="47">
        <f t="shared" si="8"/>
        <v>0</v>
      </c>
      <c r="L112" s="48">
        <f t="shared" si="9"/>
        <v>0</v>
      </c>
      <c r="M112" s="46">
        <f t="shared" si="10"/>
        <v>0</v>
      </c>
      <c r="N112" s="46">
        <f t="shared" si="11"/>
        <v>0</v>
      </c>
      <c r="O112" s="46">
        <f t="shared" si="12"/>
        <v>0</v>
      </c>
      <c r="P112" s="47">
        <f t="shared" si="13"/>
        <v>0</v>
      </c>
    </row>
    <row r="113" spans="1:16" ht="22.5" x14ac:dyDescent="0.2">
      <c r="A113" s="36" t="str">
        <f>IF(COUNTBLANK(B113)=1," ",COUNTA($B$15:B113))</f>
        <v xml:space="preserve"> </v>
      </c>
      <c r="B113" s="37"/>
      <c r="C113" s="45" t="s">
        <v>367</v>
      </c>
      <c r="D113" s="23" t="s">
        <v>75</v>
      </c>
      <c r="E113" s="66">
        <v>1.52</v>
      </c>
      <c r="F113" s="67"/>
      <c r="G113" s="64"/>
      <c r="H113" s="46">
        <f t="shared" si="7"/>
        <v>0</v>
      </c>
      <c r="I113" s="64"/>
      <c r="J113" s="64"/>
      <c r="K113" s="47">
        <f t="shared" si="8"/>
        <v>0</v>
      </c>
      <c r="L113" s="48">
        <f t="shared" si="9"/>
        <v>0</v>
      </c>
      <c r="M113" s="46">
        <f t="shared" si="10"/>
        <v>0</v>
      </c>
      <c r="N113" s="46">
        <f t="shared" si="11"/>
        <v>0</v>
      </c>
      <c r="O113" s="46">
        <f t="shared" si="12"/>
        <v>0</v>
      </c>
      <c r="P113" s="47">
        <f t="shared" si="13"/>
        <v>0</v>
      </c>
    </row>
    <row r="114" spans="1:16" ht="22.5" x14ac:dyDescent="0.2">
      <c r="A114" s="36">
        <f>IF(COUNTBLANK(B114)=1," ",COUNTA($B$15:B114))</f>
        <v>38</v>
      </c>
      <c r="B114" s="37" t="s">
        <v>66</v>
      </c>
      <c r="C114" s="45" t="s">
        <v>368</v>
      </c>
      <c r="D114" s="23" t="s">
        <v>192</v>
      </c>
      <c r="E114" s="66">
        <v>1</v>
      </c>
      <c r="F114" s="67"/>
      <c r="G114" s="64"/>
      <c r="H114" s="46">
        <f t="shared" si="7"/>
        <v>0</v>
      </c>
      <c r="I114" s="64"/>
      <c r="J114" s="64"/>
      <c r="K114" s="47">
        <f t="shared" si="8"/>
        <v>0</v>
      </c>
      <c r="L114" s="48">
        <f t="shared" si="9"/>
        <v>0</v>
      </c>
      <c r="M114" s="46">
        <f t="shared" si="10"/>
        <v>0</v>
      </c>
      <c r="N114" s="46">
        <f t="shared" si="11"/>
        <v>0</v>
      </c>
      <c r="O114" s="46">
        <f t="shared" si="12"/>
        <v>0</v>
      </c>
      <c r="P114" s="47">
        <f t="shared" si="13"/>
        <v>0</v>
      </c>
    </row>
    <row r="115" spans="1:16" ht="22.5" x14ac:dyDescent="0.2">
      <c r="A115" s="36" t="str">
        <f>IF(COUNTBLANK(B115)=1," ",COUNTA($B$15:B115))</f>
        <v xml:space="preserve"> </v>
      </c>
      <c r="B115" s="37"/>
      <c r="C115" s="45" t="s">
        <v>369</v>
      </c>
      <c r="D115" s="23" t="s">
        <v>149</v>
      </c>
      <c r="E115" s="66">
        <v>1.9</v>
      </c>
      <c r="F115" s="67"/>
      <c r="G115" s="64"/>
      <c r="H115" s="46">
        <f t="shared" si="7"/>
        <v>0</v>
      </c>
      <c r="I115" s="64"/>
      <c r="J115" s="64"/>
      <c r="K115" s="47">
        <f t="shared" si="8"/>
        <v>0</v>
      </c>
      <c r="L115" s="48">
        <f t="shared" si="9"/>
        <v>0</v>
      </c>
      <c r="M115" s="46">
        <f t="shared" si="10"/>
        <v>0</v>
      </c>
      <c r="N115" s="46">
        <f t="shared" si="11"/>
        <v>0</v>
      </c>
      <c r="O115" s="46">
        <f t="shared" si="12"/>
        <v>0</v>
      </c>
      <c r="P115" s="47">
        <f t="shared" si="13"/>
        <v>0</v>
      </c>
    </row>
    <row r="116" spans="1:16" ht="22.5" x14ac:dyDescent="0.2">
      <c r="A116" s="36" t="str">
        <f>IF(COUNTBLANK(B116)=1," ",COUNTA($B$15:B116))</f>
        <v xml:space="preserve"> </v>
      </c>
      <c r="B116" s="37"/>
      <c r="C116" s="45" t="s">
        <v>370</v>
      </c>
      <c r="D116" s="23" t="s">
        <v>149</v>
      </c>
      <c r="E116" s="66">
        <v>0.38000000000000006</v>
      </c>
      <c r="F116" s="67"/>
      <c r="G116" s="64"/>
      <c r="H116" s="46">
        <f t="shared" si="7"/>
        <v>0</v>
      </c>
      <c r="I116" s="64"/>
      <c r="J116" s="64"/>
      <c r="K116" s="47">
        <f t="shared" si="8"/>
        <v>0</v>
      </c>
      <c r="L116" s="48">
        <f t="shared" si="9"/>
        <v>0</v>
      </c>
      <c r="M116" s="46">
        <f t="shared" si="10"/>
        <v>0</v>
      </c>
      <c r="N116" s="46">
        <f t="shared" si="11"/>
        <v>0</v>
      </c>
      <c r="O116" s="46">
        <f t="shared" si="12"/>
        <v>0</v>
      </c>
      <c r="P116" s="47">
        <f t="shared" si="13"/>
        <v>0</v>
      </c>
    </row>
    <row r="117" spans="1:16" ht="22.5" x14ac:dyDescent="0.2">
      <c r="A117" s="36" t="str">
        <f>IF(COUNTBLANK(B117)=1," ",COUNTA($B$15:B117))</f>
        <v xml:space="preserve"> </v>
      </c>
      <c r="B117" s="37"/>
      <c r="C117" s="45" t="s">
        <v>371</v>
      </c>
      <c r="D117" s="23" t="s">
        <v>75</v>
      </c>
      <c r="E117" s="66">
        <v>15.2</v>
      </c>
      <c r="F117" s="67"/>
      <c r="G117" s="64"/>
      <c r="H117" s="46">
        <f t="shared" si="7"/>
        <v>0</v>
      </c>
      <c r="I117" s="64"/>
      <c r="J117" s="64"/>
      <c r="K117" s="47">
        <f t="shared" si="8"/>
        <v>0</v>
      </c>
      <c r="L117" s="48">
        <f t="shared" si="9"/>
        <v>0</v>
      </c>
      <c r="M117" s="46">
        <f t="shared" si="10"/>
        <v>0</v>
      </c>
      <c r="N117" s="46">
        <f t="shared" si="11"/>
        <v>0</v>
      </c>
      <c r="O117" s="46">
        <f t="shared" si="12"/>
        <v>0</v>
      </c>
      <c r="P117" s="47">
        <f t="shared" si="13"/>
        <v>0</v>
      </c>
    </row>
    <row r="118" spans="1:16" ht="22.5" x14ac:dyDescent="0.2">
      <c r="A118" s="36" t="str">
        <f>IF(COUNTBLANK(B118)=1," ",COUNTA($B$15:B118))</f>
        <v xml:space="preserve"> </v>
      </c>
      <c r="B118" s="37"/>
      <c r="C118" s="45" t="s">
        <v>372</v>
      </c>
      <c r="D118" s="23"/>
      <c r="E118" s="66"/>
      <c r="F118" s="67"/>
      <c r="G118" s="64"/>
      <c r="H118" s="46">
        <f t="shared" si="7"/>
        <v>0</v>
      </c>
      <c r="I118" s="64"/>
      <c r="J118" s="64"/>
      <c r="K118" s="47">
        <f t="shared" si="8"/>
        <v>0</v>
      </c>
      <c r="L118" s="48">
        <f t="shared" si="9"/>
        <v>0</v>
      </c>
      <c r="M118" s="46">
        <f t="shared" si="10"/>
        <v>0</v>
      </c>
      <c r="N118" s="46">
        <f t="shared" si="11"/>
        <v>0</v>
      </c>
      <c r="O118" s="46">
        <f t="shared" si="12"/>
        <v>0</v>
      </c>
      <c r="P118" s="47">
        <f t="shared" si="13"/>
        <v>0</v>
      </c>
    </row>
    <row r="119" spans="1:16" x14ac:dyDescent="0.2">
      <c r="A119" s="36" t="str">
        <f>IF(COUNTBLANK(B119)=1," ",COUNTA($B$15:B119))</f>
        <v xml:space="preserve"> </v>
      </c>
      <c r="B119" s="37"/>
      <c r="C119" s="45" t="s">
        <v>373</v>
      </c>
      <c r="D119" s="23"/>
      <c r="E119" s="66"/>
      <c r="F119" s="67"/>
      <c r="G119" s="64"/>
      <c r="H119" s="46">
        <f t="shared" si="7"/>
        <v>0</v>
      </c>
      <c r="I119" s="64"/>
      <c r="J119" s="64"/>
      <c r="K119" s="47">
        <f t="shared" si="8"/>
        <v>0</v>
      </c>
      <c r="L119" s="48">
        <f t="shared" si="9"/>
        <v>0</v>
      </c>
      <c r="M119" s="46">
        <f t="shared" si="10"/>
        <v>0</v>
      </c>
      <c r="N119" s="46">
        <f t="shared" si="11"/>
        <v>0</v>
      </c>
      <c r="O119" s="46">
        <f t="shared" si="12"/>
        <v>0</v>
      </c>
      <c r="P119" s="47">
        <f t="shared" si="13"/>
        <v>0</v>
      </c>
    </row>
    <row r="120" spans="1:16" ht="22.5" x14ac:dyDescent="0.2">
      <c r="A120" s="36">
        <f>IF(COUNTBLANK(B120)=1," ",COUNTA($B$15:B120))</f>
        <v>39</v>
      </c>
      <c r="B120" s="37" t="s">
        <v>66</v>
      </c>
      <c r="C120" s="45" t="s">
        <v>374</v>
      </c>
      <c r="D120" s="23" t="s">
        <v>75</v>
      </c>
      <c r="E120" s="66">
        <v>8.8800000000000008</v>
      </c>
      <c r="F120" s="67"/>
      <c r="G120" s="64"/>
      <c r="H120" s="46">
        <f t="shared" si="7"/>
        <v>0</v>
      </c>
      <c r="I120" s="64"/>
      <c r="J120" s="64"/>
      <c r="K120" s="47">
        <f t="shared" si="8"/>
        <v>0</v>
      </c>
      <c r="L120" s="48">
        <f t="shared" si="9"/>
        <v>0</v>
      </c>
      <c r="M120" s="46">
        <f t="shared" si="10"/>
        <v>0</v>
      </c>
      <c r="N120" s="46">
        <f t="shared" si="11"/>
        <v>0</v>
      </c>
      <c r="O120" s="46">
        <f t="shared" si="12"/>
        <v>0</v>
      </c>
      <c r="P120" s="47">
        <f t="shared" si="13"/>
        <v>0</v>
      </c>
    </row>
    <row r="121" spans="1:16" ht="22.5" x14ac:dyDescent="0.2">
      <c r="A121" s="36">
        <f>IF(COUNTBLANK(B121)=1," ",COUNTA($B$15:B121))</f>
        <v>40</v>
      </c>
      <c r="B121" s="37" t="s">
        <v>66</v>
      </c>
      <c r="C121" s="45" t="s">
        <v>375</v>
      </c>
      <c r="D121" s="23" t="s">
        <v>75</v>
      </c>
      <c r="E121" s="66">
        <v>29</v>
      </c>
      <c r="F121" s="67"/>
      <c r="G121" s="64"/>
      <c r="H121" s="46">
        <f t="shared" si="7"/>
        <v>0</v>
      </c>
      <c r="I121" s="64"/>
      <c r="J121" s="64"/>
      <c r="K121" s="47">
        <f t="shared" si="8"/>
        <v>0</v>
      </c>
      <c r="L121" s="48">
        <f t="shared" si="9"/>
        <v>0</v>
      </c>
      <c r="M121" s="46">
        <f t="shared" si="10"/>
        <v>0</v>
      </c>
      <c r="N121" s="46">
        <f t="shared" si="11"/>
        <v>0</v>
      </c>
      <c r="O121" s="46">
        <f t="shared" si="12"/>
        <v>0</v>
      </c>
      <c r="P121" s="47">
        <f t="shared" si="13"/>
        <v>0</v>
      </c>
    </row>
    <row r="122" spans="1:16" x14ac:dyDescent="0.2">
      <c r="A122" s="36" t="str">
        <f>IF(COUNTBLANK(B122)=1," ",COUNTA($B$15:B122))</f>
        <v xml:space="preserve"> </v>
      </c>
      <c r="B122" s="37"/>
      <c r="C122" s="45" t="s">
        <v>258</v>
      </c>
      <c r="D122" s="23" t="s">
        <v>149</v>
      </c>
      <c r="E122" s="66">
        <v>0.57999999999999996</v>
      </c>
      <c r="F122" s="67"/>
      <c r="G122" s="64"/>
      <c r="H122" s="46">
        <f t="shared" si="7"/>
        <v>0</v>
      </c>
      <c r="I122" s="64"/>
      <c r="J122" s="64"/>
      <c r="K122" s="47">
        <f t="shared" si="8"/>
        <v>0</v>
      </c>
      <c r="L122" s="48">
        <f t="shared" si="9"/>
        <v>0</v>
      </c>
      <c r="M122" s="46">
        <f t="shared" si="10"/>
        <v>0</v>
      </c>
      <c r="N122" s="46">
        <f t="shared" si="11"/>
        <v>0</v>
      </c>
      <c r="O122" s="46">
        <f t="shared" si="12"/>
        <v>0</v>
      </c>
      <c r="P122" s="47">
        <f t="shared" si="13"/>
        <v>0</v>
      </c>
    </row>
    <row r="123" spans="1:16" ht="22.5" x14ac:dyDescent="0.2">
      <c r="A123" s="36">
        <f>IF(COUNTBLANK(B123)=1," ",COUNTA($B$15:B123))</f>
        <v>41</v>
      </c>
      <c r="B123" s="37" t="s">
        <v>66</v>
      </c>
      <c r="C123" s="45" t="s">
        <v>376</v>
      </c>
      <c r="D123" s="23" t="s">
        <v>75</v>
      </c>
      <c r="E123" s="66">
        <v>16</v>
      </c>
      <c r="F123" s="67"/>
      <c r="G123" s="64"/>
      <c r="H123" s="46">
        <f t="shared" si="7"/>
        <v>0</v>
      </c>
      <c r="I123" s="64"/>
      <c r="J123" s="64"/>
      <c r="K123" s="47">
        <f t="shared" si="8"/>
        <v>0</v>
      </c>
      <c r="L123" s="48">
        <f t="shared" si="9"/>
        <v>0</v>
      </c>
      <c r="M123" s="46">
        <f t="shared" si="10"/>
        <v>0</v>
      </c>
      <c r="N123" s="46">
        <f t="shared" si="11"/>
        <v>0</v>
      </c>
      <c r="O123" s="46">
        <f t="shared" si="12"/>
        <v>0</v>
      </c>
      <c r="P123" s="47">
        <f t="shared" si="13"/>
        <v>0</v>
      </c>
    </row>
    <row r="124" spans="1:16" x14ac:dyDescent="0.2">
      <c r="A124" s="36">
        <f>IF(COUNTBLANK(B124)=1," ",COUNTA($B$15:B124))</f>
        <v>42</v>
      </c>
      <c r="B124" s="37" t="s">
        <v>66</v>
      </c>
      <c r="C124" s="45" t="s">
        <v>377</v>
      </c>
      <c r="D124" s="23" t="s">
        <v>75</v>
      </c>
      <c r="E124" s="66">
        <v>16</v>
      </c>
      <c r="F124" s="67"/>
      <c r="G124" s="64"/>
      <c r="H124" s="46">
        <f t="shared" si="7"/>
        <v>0</v>
      </c>
      <c r="I124" s="64"/>
      <c r="J124" s="64"/>
      <c r="K124" s="47">
        <f t="shared" si="8"/>
        <v>0</v>
      </c>
      <c r="L124" s="48">
        <f t="shared" si="9"/>
        <v>0</v>
      </c>
      <c r="M124" s="46">
        <f t="shared" si="10"/>
        <v>0</v>
      </c>
      <c r="N124" s="46">
        <f t="shared" si="11"/>
        <v>0</v>
      </c>
      <c r="O124" s="46">
        <f t="shared" si="12"/>
        <v>0</v>
      </c>
      <c r="P124" s="47">
        <f t="shared" si="13"/>
        <v>0</v>
      </c>
    </row>
    <row r="125" spans="1:16" ht="22.5" x14ac:dyDescent="0.2">
      <c r="A125" s="36" t="str">
        <f>IF(COUNTBLANK(B125)=1," ",COUNTA($B$15:B125))</f>
        <v xml:space="preserve"> </v>
      </c>
      <c r="B125" s="37"/>
      <c r="C125" s="45" t="s">
        <v>378</v>
      </c>
      <c r="D125" s="23" t="s">
        <v>75</v>
      </c>
      <c r="E125" s="66">
        <v>16</v>
      </c>
      <c r="F125" s="67"/>
      <c r="G125" s="64"/>
      <c r="H125" s="46">
        <f t="shared" si="7"/>
        <v>0</v>
      </c>
      <c r="I125" s="64"/>
      <c r="J125" s="64"/>
      <c r="K125" s="47">
        <f t="shared" si="8"/>
        <v>0</v>
      </c>
      <c r="L125" s="48">
        <f t="shared" si="9"/>
        <v>0</v>
      </c>
      <c r="M125" s="46">
        <f t="shared" si="10"/>
        <v>0</v>
      </c>
      <c r="N125" s="46">
        <f t="shared" si="11"/>
        <v>0</v>
      </c>
      <c r="O125" s="46">
        <f t="shared" si="12"/>
        <v>0</v>
      </c>
      <c r="P125" s="47">
        <f t="shared" si="13"/>
        <v>0</v>
      </c>
    </row>
    <row r="126" spans="1:16" x14ac:dyDescent="0.2">
      <c r="A126" s="36" t="str">
        <f>IF(COUNTBLANK(B126)=1," ",COUNTA($B$15:B126))</f>
        <v xml:space="preserve"> </v>
      </c>
      <c r="B126" s="37"/>
      <c r="C126" s="45" t="s">
        <v>379</v>
      </c>
      <c r="D126" s="23" t="s">
        <v>75</v>
      </c>
      <c r="E126" s="66">
        <v>16</v>
      </c>
      <c r="F126" s="67"/>
      <c r="G126" s="64"/>
      <c r="H126" s="46">
        <f t="shared" si="7"/>
        <v>0</v>
      </c>
      <c r="I126" s="64"/>
      <c r="J126" s="64"/>
      <c r="K126" s="47">
        <f t="shared" si="8"/>
        <v>0</v>
      </c>
      <c r="L126" s="48">
        <f t="shared" si="9"/>
        <v>0</v>
      </c>
      <c r="M126" s="46">
        <f t="shared" si="10"/>
        <v>0</v>
      </c>
      <c r="N126" s="46">
        <f t="shared" si="11"/>
        <v>0</v>
      </c>
      <c r="O126" s="46">
        <f t="shared" si="12"/>
        <v>0</v>
      </c>
      <c r="P126" s="47">
        <f t="shared" si="13"/>
        <v>0</v>
      </c>
    </row>
    <row r="127" spans="1:16" x14ac:dyDescent="0.2">
      <c r="A127" s="36" t="str">
        <f>IF(COUNTBLANK(B127)=1," ",COUNTA($B$15:B127))</f>
        <v xml:space="preserve"> </v>
      </c>
      <c r="B127" s="37"/>
      <c r="C127" s="45" t="s">
        <v>380</v>
      </c>
      <c r="D127" s="23" t="s">
        <v>75</v>
      </c>
      <c r="E127" s="66">
        <v>16</v>
      </c>
      <c r="F127" s="67"/>
      <c r="G127" s="64"/>
      <c r="H127" s="46">
        <f t="shared" si="7"/>
        <v>0</v>
      </c>
      <c r="I127" s="64"/>
      <c r="J127" s="64"/>
      <c r="K127" s="47">
        <f t="shared" si="8"/>
        <v>0</v>
      </c>
      <c r="L127" s="48">
        <f t="shared" si="9"/>
        <v>0</v>
      </c>
      <c r="M127" s="46">
        <f t="shared" si="10"/>
        <v>0</v>
      </c>
      <c r="N127" s="46">
        <f t="shared" si="11"/>
        <v>0</v>
      </c>
      <c r="O127" s="46">
        <f t="shared" si="12"/>
        <v>0</v>
      </c>
      <c r="P127" s="47">
        <f t="shared" si="13"/>
        <v>0</v>
      </c>
    </row>
    <row r="128" spans="1:16" x14ac:dyDescent="0.2">
      <c r="A128" s="36" t="str">
        <f>IF(COUNTBLANK(B128)=1," ",COUNTA($B$15:B128))</f>
        <v xml:space="preserve"> </v>
      </c>
      <c r="B128" s="37"/>
      <c r="C128" s="45" t="s">
        <v>381</v>
      </c>
      <c r="D128" s="23" t="s">
        <v>75</v>
      </c>
      <c r="E128" s="66">
        <v>16</v>
      </c>
      <c r="F128" s="67"/>
      <c r="G128" s="64"/>
      <c r="H128" s="46">
        <f t="shared" si="7"/>
        <v>0</v>
      </c>
      <c r="I128" s="64"/>
      <c r="J128" s="64"/>
      <c r="K128" s="47">
        <f t="shared" si="8"/>
        <v>0</v>
      </c>
      <c r="L128" s="48">
        <f t="shared" si="9"/>
        <v>0</v>
      </c>
      <c r="M128" s="46">
        <f t="shared" si="10"/>
        <v>0</v>
      </c>
      <c r="N128" s="46">
        <f t="shared" si="11"/>
        <v>0</v>
      </c>
      <c r="O128" s="46">
        <f t="shared" si="12"/>
        <v>0</v>
      </c>
      <c r="P128" s="47">
        <f t="shared" si="13"/>
        <v>0</v>
      </c>
    </row>
    <row r="129" spans="1:16" ht="22.5" x14ac:dyDescent="0.2">
      <c r="A129" s="36" t="str">
        <f>IF(COUNTBLANK(B129)=1," ",COUNTA($B$15:B129))</f>
        <v xml:space="preserve"> </v>
      </c>
      <c r="B129" s="37"/>
      <c r="C129" s="45" t="s">
        <v>382</v>
      </c>
      <c r="D129" s="23" t="s">
        <v>75</v>
      </c>
      <c r="E129" s="66">
        <v>11.3</v>
      </c>
      <c r="F129" s="67"/>
      <c r="G129" s="64"/>
      <c r="H129" s="46">
        <f t="shared" si="7"/>
        <v>0</v>
      </c>
      <c r="I129" s="64"/>
      <c r="J129" s="64"/>
      <c r="K129" s="47">
        <f t="shared" si="8"/>
        <v>0</v>
      </c>
      <c r="L129" s="48">
        <f t="shared" si="9"/>
        <v>0</v>
      </c>
      <c r="M129" s="46">
        <f t="shared" si="10"/>
        <v>0</v>
      </c>
      <c r="N129" s="46">
        <f t="shared" si="11"/>
        <v>0</v>
      </c>
      <c r="O129" s="46">
        <f t="shared" si="12"/>
        <v>0</v>
      </c>
      <c r="P129" s="47">
        <f t="shared" si="13"/>
        <v>0</v>
      </c>
    </row>
    <row r="130" spans="1:16" ht="22.5" x14ac:dyDescent="0.2">
      <c r="A130" s="36">
        <f>IF(COUNTBLANK(B130)=1," ",COUNTA($B$15:B130))</f>
        <v>43</v>
      </c>
      <c r="B130" s="37" t="s">
        <v>66</v>
      </c>
      <c r="C130" s="45" t="s">
        <v>383</v>
      </c>
      <c r="D130" s="23" t="s">
        <v>68</v>
      </c>
      <c r="E130" s="66">
        <v>22.2</v>
      </c>
      <c r="F130" s="67"/>
      <c r="G130" s="64"/>
      <c r="H130" s="46">
        <f t="shared" si="7"/>
        <v>0</v>
      </c>
      <c r="I130" s="64"/>
      <c r="J130" s="64"/>
      <c r="K130" s="47">
        <f t="shared" si="8"/>
        <v>0</v>
      </c>
      <c r="L130" s="48">
        <f t="shared" si="9"/>
        <v>0</v>
      </c>
      <c r="M130" s="46">
        <f t="shared" si="10"/>
        <v>0</v>
      </c>
      <c r="N130" s="46">
        <f t="shared" si="11"/>
        <v>0</v>
      </c>
      <c r="O130" s="46">
        <f t="shared" si="12"/>
        <v>0</v>
      </c>
      <c r="P130" s="47">
        <f t="shared" si="13"/>
        <v>0</v>
      </c>
    </row>
    <row r="131" spans="1:16" x14ac:dyDescent="0.2">
      <c r="A131" s="36" t="str">
        <f>IF(COUNTBLANK(B131)=1," ",COUNTA($B$15:B131))</f>
        <v xml:space="preserve"> </v>
      </c>
      <c r="B131" s="37"/>
      <c r="C131" s="45" t="s">
        <v>384</v>
      </c>
      <c r="D131" s="23" t="s">
        <v>71</v>
      </c>
      <c r="E131" s="66">
        <v>45</v>
      </c>
      <c r="F131" s="67"/>
      <c r="G131" s="64"/>
      <c r="H131" s="46">
        <f t="shared" si="7"/>
        <v>0</v>
      </c>
      <c r="I131" s="64"/>
      <c r="J131" s="64"/>
      <c r="K131" s="47">
        <f t="shared" si="8"/>
        <v>0</v>
      </c>
      <c r="L131" s="48">
        <f t="shared" si="9"/>
        <v>0</v>
      </c>
      <c r="M131" s="46">
        <f t="shared" si="10"/>
        <v>0</v>
      </c>
      <c r="N131" s="46">
        <f t="shared" si="11"/>
        <v>0</v>
      </c>
      <c r="O131" s="46">
        <f t="shared" si="12"/>
        <v>0</v>
      </c>
      <c r="P131" s="47">
        <f t="shared" si="13"/>
        <v>0</v>
      </c>
    </row>
    <row r="132" spans="1:16" x14ac:dyDescent="0.2">
      <c r="A132" s="36">
        <f>IF(COUNTBLANK(B132)=1," ",COUNTA($B$15:B132))</f>
        <v>44</v>
      </c>
      <c r="B132" s="37" t="s">
        <v>66</v>
      </c>
      <c r="C132" s="45" t="s">
        <v>385</v>
      </c>
      <c r="D132" s="23" t="s">
        <v>75</v>
      </c>
      <c r="E132" s="66">
        <v>29</v>
      </c>
      <c r="F132" s="67"/>
      <c r="G132" s="64"/>
      <c r="H132" s="46">
        <f t="shared" si="7"/>
        <v>0</v>
      </c>
      <c r="I132" s="64"/>
      <c r="J132" s="64"/>
      <c r="K132" s="47">
        <f t="shared" si="8"/>
        <v>0</v>
      </c>
      <c r="L132" s="48">
        <f t="shared" si="9"/>
        <v>0</v>
      </c>
      <c r="M132" s="46">
        <f t="shared" si="10"/>
        <v>0</v>
      </c>
      <c r="N132" s="46">
        <f t="shared" si="11"/>
        <v>0</v>
      </c>
      <c r="O132" s="46">
        <f t="shared" si="12"/>
        <v>0</v>
      </c>
      <c r="P132" s="47">
        <f t="shared" si="13"/>
        <v>0</v>
      </c>
    </row>
    <row r="133" spans="1:16" ht="22.5" x14ac:dyDescent="0.2">
      <c r="A133" s="36">
        <f>IF(COUNTBLANK(B133)=1," ",COUNTA($B$15:B133))</f>
        <v>45</v>
      </c>
      <c r="B133" s="37" t="s">
        <v>66</v>
      </c>
      <c r="C133" s="45" t="s">
        <v>386</v>
      </c>
      <c r="D133" s="23" t="s">
        <v>75</v>
      </c>
      <c r="E133" s="66">
        <v>6.6599999999999993</v>
      </c>
      <c r="F133" s="67"/>
      <c r="G133" s="64"/>
      <c r="H133" s="46">
        <f t="shared" si="7"/>
        <v>0</v>
      </c>
      <c r="I133" s="64"/>
      <c r="J133" s="64"/>
      <c r="K133" s="47">
        <f t="shared" si="8"/>
        <v>0</v>
      </c>
      <c r="L133" s="48">
        <f t="shared" si="9"/>
        <v>0</v>
      </c>
      <c r="M133" s="46">
        <f t="shared" si="10"/>
        <v>0</v>
      </c>
      <c r="N133" s="46">
        <f t="shared" si="11"/>
        <v>0</v>
      </c>
      <c r="O133" s="46">
        <f t="shared" si="12"/>
        <v>0</v>
      </c>
      <c r="P133" s="47">
        <f t="shared" si="13"/>
        <v>0</v>
      </c>
    </row>
    <row r="134" spans="1:16" ht="22.5" x14ac:dyDescent="0.2">
      <c r="A134" s="36">
        <f>IF(COUNTBLANK(B134)=1," ",COUNTA($B$15:B134))</f>
        <v>46</v>
      </c>
      <c r="B134" s="37" t="s">
        <v>66</v>
      </c>
      <c r="C134" s="45" t="s">
        <v>387</v>
      </c>
      <c r="D134" s="23" t="s">
        <v>75</v>
      </c>
      <c r="E134" s="66">
        <v>11.1</v>
      </c>
      <c r="F134" s="67"/>
      <c r="G134" s="64"/>
      <c r="H134" s="46">
        <f t="shared" si="7"/>
        <v>0</v>
      </c>
      <c r="I134" s="64"/>
      <c r="J134" s="64"/>
      <c r="K134" s="47">
        <f t="shared" si="8"/>
        <v>0</v>
      </c>
      <c r="L134" s="48">
        <f t="shared" si="9"/>
        <v>0</v>
      </c>
      <c r="M134" s="46">
        <f t="shared" si="10"/>
        <v>0</v>
      </c>
      <c r="N134" s="46">
        <f t="shared" si="11"/>
        <v>0</v>
      </c>
      <c r="O134" s="46">
        <f t="shared" si="12"/>
        <v>0</v>
      </c>
      <c r="P134" s="47">
        <f t="shared" si="13"/>
        <v>0</v>
      </c>
    </row>
    <row r="135" spans="1:16" ht="22.5" x14ac:dyDescent="0.2">
      <c r="A135" s="36">
        <f>IF(COUNTBLANK(B135)=1," ",COUNTA($B$15:B135))</f>
        <v>47</v>
      </c>
      <c r="B135" s="37" t="s">
        <v>66</v>
      </c>
      <c r="C135" s="45" t="s">
        <v>388</v>
      </c>
      <c r="D135" s="23" t="s">
        <v>75</v>
      </c>
      <c r="E135" s="66">
        <v>5.55</v>
      </c>
      <c r="F135" s="67"/>
      <c r="G135" s="64"/>
      <c r="H135" s="46">
        <f t="shared" si="7"/>
        <v>0</v>
      </c>
      <c r="I135" s="64"/>
      <c r="J135" s="64"/>
      <c r="K135" s="47">
        <f t="shared" si="8"/>
        <v>0</v>
      </c>
      <c r="L135" s="48">
        <f t="shared" si="9"/>
        <v>0</v>
      </c>
      <c r="M135" s="46">
        <f t="shared" si="10"/>
        <v>0</v>
      </c>
      <c r="N135" s="46">
        <f t="shared" si="11"/>
        <v>0</v>
      </c>
      <c r="O135" s="46">
        <f t="shared" si="12"/>
        <v>0</v>
      </c>
      <c r="P135" s="47">
        <f t="shared" si="13"/>
        <v>0</v>
      </c>
    </row>
    <row r="136" spans="1:16" ht="22.5" x14ac:dyDescent="0.2">
      <c r="A136" s="36">
        <f>IF(COUNTBLANK(B136)=1," ",COUNTA($B$15:B136))</f>
        <v>48</v>
      </c>
      <c r="B136" s="37" t="s">
        <v>66</v>
      </c>
      <c r="C136" s="45" t="s">
        <v>389</v>
      </c>
      <c r="D136" s="23" t="s">
        <v>75</v>
      </c>
      <c r="E136" s="66">
        <v>35.200000000000003</v>
      </c>
      <c r="F136" s="67"/>
      <c r="G136" s="64"/>
      <c r="H136" s="46">
        <f t="shared" si="7"/>
        <v>0</v>
      </c>
      <c r="I136" s="64"/>
      <c r="J136" s="64"/>
      <c r="K136" s="47">
        <f t="shared" si="8"/>
        <v>0</v>
      </c>
      <c r="L136" s="48">
        <f t="shared" si="9"/>
        <v>0</v>
      </c>
      <c r="M136" s="46">
        <f t="shared" si="10"/>
        <v>0</v>
      </c>
      <c r="N136" s="46">
        <f t="shared" si="11"/>
        <v>0</v>
      </c>
      <c r="O136" s="46">
        <f t="shared" si="12"/>
        <v>0</v>
      </c>
      <c r="P136" s="47">
        <f t="shared" si="13"/>
        <v>0</v>
      </c>
    </row>
    <row r="137" spans="1:16" ht="22.5" x14ac:dyDescent="0.2">
      <c r="A137" s="36">
        <f>IF(COUNTBLANK(B137)=1," ",COUNTA($B$15:B137))</f>
        <v>49</v>
      </c>
      <c r="B137" s="37" t="s">
        <v>66</v>
      </c>
      <c r="C137" s="45" t="s">
        <v>390</v>
      </c>
      <c r="D137" s="23" t="s">
        <v>75</v>
      </c>
      <c r="E137" s="66">
        <v>35.200000000000003</v>
      </c>
      <c r="F137" s="67"/>
      <c r="G137" s="64"/>
      <c r="H137" s="46">
        <f t="shared" si="7"/>
        <v>0</v>
      </c>
      <c r="I137" s="64"/>
      <c r="J137" s="64"/>
      <c r="K137" s="47">
        <f t="shared" si="8"/>
        <v>0</v>
      </c>
      <c r="L137" s="48">
        <f t="shared" si="9"/>
        <v>0</v>
      </c>
      <c r="M137" s="46">
        <f t="shared" si="10"/>
        <v>0</v>
      </c>
      <c r="N137" s="46">
        <f t="shared" si="11"/>
        <v>0</v>
      </c>
      <c r="O137" s="46">
        <f t="shared" si="12"/>
        <v>0</v>
      </c>
      <c r="P137" s="47">
        <f t="shared" si="13"/>
        <v>0</v>
      </c>
    </row>
    <row r="138" spans="1:16" ht="22.5" x14ac:dyDescent="0.2">
      <c r="A138" s="36">
        <f>IF(COUNTBLANK(B138)=1," ",COUNTA($B$15:B138))</f>
        <v>50</v>
      </c>
      <c r="B138" s="37" t="s">
        <v>66</v>
      </c>
      <c r="C138" s="45" t="s">
        <v>729</v>
      </c>
      <c r="D138" s="23" t="s">
        <v>75</v>
      </c>
      <c r="E138" s="66">
        <v>4.0049999999999999</v>
      </c>
      <c r="F138" s="67"/>
      <c r="G138" s="64"/>
      <c r="H138" s="46">
        <f t="shared" si="7"/>
        <v>0</v>
      </c>
      <c r="I138" s="64"/>
      <c r="J138" s="64"/>
      <c r="K138" s="47">
        <f t="shared" si="8"/>
        <v>0</v>
      </c>
      <c r="L138" s="48">
        <f t="shared" si="9"/>
        <v>0</v>
      </c>
      <c r="M138" s="46">
        <f t="shared" si="10"/>
        <v>0</v>
      </c>
      <c r="N138" s="46">
        <f t="shared" si="11"/>
        <v>0</v>
      </c>
      <c r="O138" s="46">
        <f t="shared" si="12"/>
        <v>0</v>
      </c>
      <c r="P138" s="47">
        <f t="shared" si="13"/>
        <v>0</v>
      </c>
    </row>
    <row r="139" spans="1:16" ht="22.5" x14ac:dyDescent="0.2">
      <c r="A139" s="36">
        <f>IF(COUNTBLANK(B139)=1," ",COUNTA($B$15:B139))</f>
        <v>51</v>
      </c>
      <c r="B139" s="37" t="s">
        <v>66</v>
      </c>
      <c r="C139" s="45" t="s">
        <v>391</v>
      </c>
      <c r="D139" s="23" t="s">
        <v>68</v>
      </c>
      <c r="E139" s="66">
        <v>26.7</v>
      </c>
      <c r="F139" s="67"/>
      <c r="G139" s="64"/>
      <c r="H139" s="46">
        <f t="shared" si="7"/>
        <v>0</v>
      </c>
      <c r="I139" s="64"/>
      <c r="J139" s="64"/>
      <c r="K139" s="47">
        <f t="shared" si="8"/>
        <v>0</v>
      </c>
      <c r="L139" s="48">
        <f t="shared" si="9"/>
        <v>0</v>
      </c>
      <c r="M139" s="46">
        <f t="shared" si="10"/>
        <v>0</v>
      </c>
      <c r="N139" s="46">
        <f t="shared" si="11"/>
        <v>0</v>
      </c>
      <c r="O139" s="46">
        <f t="shared" si="12"/>
        <v>0</v>
      </c>
      <c r="P139" s="47">
        <f t="shared" si="13"/>
        <v>0</v>
      </c>
    </row>
    <row r="140" spans="1:16" ht="22.5" x14ac:dyDescent="0.2">
      <c r="A140" s="36">
        <f>IF(COUNTBLANK(B140)=1," ",COUNTA($B$15:B140))</f>
        <v>52</v>
      </c>
      <c r="B140" s="37" t="s">
        <v>66</v>
      </c>
      <c r="C140" s="45" t="s">
        <v>392</v>
      </c>
      <c r="D140" s="23" t="s">
        <v>68</v>
      </c>
      <c r="E140" s="66">
        <v>26.7</v>
      </c>
      <c r="F140" s="67"/>
      <c r="G140" s="64"/>
      <c r="H140" s="46">
        <f t="shared" si="7"/>
        <v>0</v>
      </c>
      <c r="I140" s="64"/>
      <c r="J140" s="64"/>
      <c r="K140" s="47">
        <f t="shared" si="8"/>
        <v>0</v>
      </c>
      <c r="L140" s="48">
        <f t="shared" si="9"/>
        <v>0</v>
      </c>
      <c r="M140" s="46">
        <f t="shared" si="10"/>
        <v>0</v>
      </c>
      <c r="N140" s="46">
        <f t="shared" si="11"/>
        <v>0</v>
      </c>
      <c r="O140" s="46">
        <f t="shared" si="12"/>
        <v>0</v>
      </c>
      <c r="P140" s="47">
        <f t="shared" si="13"/>
        <v>0</v>
      </c>
    </row>
    <row r="141" spans="1:16" ht="23.25" thickBot="1" x14ac:dyDescent="0.25">
      <c r="A141" s="36">
        <f>IF(COUNTBLANK(B141)=1," ",COUNTA($B$15:B141))</f>
        <v>53</v>
      </c>
      <c r="B141" s="37" t="s">
        <v>66</v>
      </c>
      <c r="C141" s="45" t="s">
        <v>393</v>
      </c>
      <c r="D141" s="23" t="s">
        <v>68</v>
      </c>
      <c r="E141" s="66">
        <v>26.7</v>
      </c>
      <c r="F141" s="67"/>
      <c r="G141" s="64"/>
      <c r="H141" s="46">
        <f t="shared" si="7"/>
        <v>0</v>
      </c>
      <c r="I141" s="64"/>
      <c r="J141" s="64"/>
      <c r="K141" s="47">
        <f t="shared" si="8"/>
        <v>0</v>
      </c>
      <c r="L141" s="48">
        <f t="shared" si="9"/>
        <v>0</v>
      </c>
      <c r="M141" s="46">
        <f t="shared" si="10"/>
        <v>0</v>
      </c>
      <c r="N141" s="46">
        <f t="shared" si="11"/>
        <v>0</v>
      </c>
      <c r="O141" s="46">
        <f t="shared" si="12"/>
        <v>0</v>
      </c>
      <c r="P141" s="47">
        <f t="shared" si="13"/>
        <v>0</v>
      </c>
    </row>
    <row r="142" spans="1:16" ht="12" thickBot="1" x14ac:dyDescent="0.25">
      <c r="A142" s="325" t="s">
        <v>120</v>
      </c>
      <c r="B142" s="326"/>
      <c r="C142" s="326"/>
      <c r="D142" s="326"/>
      <c r="E142" s="326"/>
      <c r="F142" s="326"/>
      <c r="G142" s="326"/>
      <c r="H142" s="326"/>
      <c r="I142" s="326"/>
      <c r="J142" s="326"/>
      <c r="K142" s="327"/>
      <c r="L142" s="68">
        <f>SUM(L14:L141)</f>
        <v>0</v>
      </c>
      <c r="M142" s="69">
        <f>SUM(M14:M141)</f>
        <v>0</v>
      </c>
      <c r="N142" s="69">
        <f>SUM(N14:N141)</f>
        <v>0</v>
      </c>
      <c r="O142" s="69">
        <f>SUM(O14:O141)</f>
        <v>0</v>
      </c>
      <c r="P142" s="70">
        <f>SUM(P14:P141)</f>
        <v>0</v>
      </c>
    </row>
    <row r="143" spans="1:16" x14ac:dyDescent="0.2">
      <c r="A143" s="15"/>
      <c r="B143" s="15"/>
      <c r="C143" s="15"/>
      <c r="D143" s="15"/>
      <c r="E143" s="15"/>
      <c r="F143" s="15"/>
      <c r="G143" s="15"/>
      <c r="H143" s="15"/>
      <c r="I143" s="15"/>
      <c r="J143" s="15"/>
      <c r="K143" s="15"/>
      <c r="L143" s="15"/>
      <c r="M143" s="15"/>
      <c r="N143" s="15"/>
      <c r="O143" s="15"/>
      <c r="P143" s="15"/>
    </row>
    <row r="144" spans="1:16" x14ac:dyDescent="0.2">
      <c r="A144" s="15"/>
      <c r="B144" s="15"/>
      <c r="C144" s="15"/>
      <c r="D144" s="15"/>
      <c r="E144" s="15"/>
      <c r="F144" s="15"/>
      <c r="G144" s="15"/>
      <c r="H144" s="15"/>
      <c r="I144" s="15"/>
      <c r="J144" s="15"/>
      <c r="K144" s="15"/>
      <c r="L144" s="15"/>
      <c r="M144" s="15"/>
      <c r="N144" s="15"/>
      <c r="O144" s="15"/>
      <c r="P144" s="15"/>
    </row>
    <row r="145" spans="1:16" x14ac:dyDescent="0.2">
      <c r="A145" s="1" t="s">
        <v>14</v>
      </c>
      <c r="B145" s="15"/>
      <c r="C145" s="328">
        <f>'Kops a'!C38:H38</f>
        <v>0</v>
      </c>
      <c r="D145" s="328"/>
      <c r="E145" s="328"/>
      <c r="F145" s="328"/>
      <c r="G145" s="328"/>
      <c r="H145" s="328"/>
      <c r="I145" s="15"/>
      <c r="J145" s="15"/>
      <c r="K145" s="15"/>
      <c r="L145" s="15"/>
      <c r="M145" s="15"/>
      <c r="N145" s="15"/>
      <c r="O145" s="15"/>
      <c r="P145" s="15"/>
    </row>
    <row r="146" spans="1:16" x14ac:dyDescent="0.2">
      <c r="A146" s="15"/>
      <c r="B146" s="15"/>
      <c r="C146" s="238" t="s">
        <v>15</v>
      </c>
      <c r="D146" s="238"/>
      <c r="E146" s="238"/>
      <c r="F146" s="238"/>
      <c r="G146" s="238"/>
      <c r="H146" s="238"/>
      <c r="I146" s="15"/>
      <c r="J146" s="15"/>
      <c r="K146" s="15"/>
      <c r="L146" s="15"/>
      <c r="M146" s="15"/>
      <c r="N146" s="15"/>
      <c r="O146" s="15"/>
      <c r="P146" s="15"/>
    </row>
    <row r="147" spans="1:16" x14ac:dyDescent="0.2">
      <c r="A147" s="15"/>
      <c r="B147" s="15"/>
      <c r="C147" s="15"/>
      <c r="D147" s="15"/>
      <c r="E147" s="15"/>
      <c r="F147" s="15"/>
      <c r="G147" s="15"/>
      <c r="H147" s="15"/>
      <c r="I147" s="15"/>
      <c r="J147" s="15"/>
      <c r="K147" s="15"/>
      <c r="L147" s="15"/>
      <c r="M147" s="15"/>
      <c r="N147" s="15"/>
      <c r="O147" s="15"/>
      <c r="P147" s="15"/>
    </row>
    <row r="148" spans="1:16" x14ac:dyDescent="0.2">
      <c r="A148" s="83" t="str">
        <f>'Kops a'!A41</f>
        <v>Tāme sastādīta 20__. gada __. _________</v>
      </c>
      <c r="B148" s="84"/>
      <c r="C148" s="84"/>
      <c r="D148" s="84"/>
      <c r="E148" s="15"/>
      <c r="F148" s="15"/>
      <c r="G148" s="15"/>
      <c r="H148" s="15"/>
      <c r="I148" s="15"/>
      <c r="J148" s="15"/>
      <c r="K148" s="15"/>
      <c r="L148" s="15"/>
      <c r="M148" s="15"/>
      <c r="N148" s="15"/>
      <c r="O148" s="15"/>
      <c r="P148" s="15"/>
    </row>
    <row r="149" spans="1:16" x14ac:dyDescent="0.2">
      <c r="A149" s="15"/>
      <c r="B149" s="15"/>
      <c r="C149" s="15"/>
      <c r="D149" s="15"/>
      <c r="E149" s="15"/>
      <c r="F149" s="15"/>
      <c r="G149" s="15"/>
      <c r="H149" s="15"/>
      <c r="I149" s="15"/>
      <c r="J149" s="15"/>
      <c r="K149" s="15"/>
      <c r="L149" s="15"/>
      <c r="M149" s="15"/>
      <c r="N149" s="15"/>
      <c r="O149" s="15"/>
      <c r="P149" s="15"/>
    </row>
    <row r="150" spans="1:16" x14ac:dyDescent="0.2">
      <c r="A150" s="15"/>
      <c r="B150" s="15"/>
      <c r="C150" s="15"/>
      <c r="D150" s="15"/>
      <c r="E150" s="15"/>
      <c r="F150" s="15"/>
      <c r="G150" s="15"/>
      <c r="H150" s="15"/>
      <c r="I150" s="15"/>
      <c r="J150" s="15"/>
      <c r="K150" s="15"/>
      <c r="L150" s="15"/>
      <c r="M150" s="15"/>
      <c r="N150" s="15"/>
      <c r="O150" s="15"/>
      <c r="P150" s="15"/>
    </row>
    <row r="151" spans="1:16" x14ac:dyDescent="0.2">
      <c r="A151" s="1" t="s">
        <v>38</v>
      </c>
      <c r="B151" s="15"/>
      <c r="C151" s="328">
        <f>'Kops a'!C44:H44</f>
        <v>0</v>
      </c>
      <c r="D151" s="328"/>
      <c r="E151" s="328"/>
      <c r="F151" s="328"/>
      <c r="G151" s="328"/>
      <c r="H151" s="328"/>
      <c r="I151" s="15"/>
      <c r="J151" s="15"/>
      <c r="K151" s="15"/>
      <c r="L151" s="15"/>
      <c r="M151" s="15"/>
      <c r="N151" s="15"/>
      <c r="O151" s="15"/>
      <c r="P151" s="15"/>
    </row>
    <row r="152" spans="1:16" x14ac:dyDescent="0.2">
      <c r="A152" s="15"/>
      <c r="B152" s="15"/>
      <c r="C152" s="238" t="s">
        <v>15</v>
      </c>
      <c r="D152" s="238"/>
      <c r="E152" s="238"/>
      <c r="F152" s="238"/>
      <c r="G152" s="238"/>
      <c r="H152" s="238"/>
      <c r="I152" s="15"/>
      <c r="J152" s="15"/>
      <c r="K152" s="15"/>
      <c r="L152" s="15"/>
      <c r="M152" s="15"/>
      <c r="N152" s="15"/>
      <c r="O152" s="15"/>
      <c r="P152" s="15"/>
    </row>
    <row r="153" spans="1:16" x14ac:dyDescent="0.2">
      <c r="A153" s="15"/>
      <c r="B153" s="15"/>
      <c r="C153" s="15"/>
      <c r="D153" s="15"/>
      <c r="E153" s="15"/>
      <c r="F153" s="15"/>
      <c r="G153" s="15"/>
      <c r="H153" s="15"/>
      <c r="I153" s="15"/>
      <c r="J153" s="15"/>
      <c r="K153" s="15"/>
      <c r="L153" s="15"/>
      <c r="M153" s="15"/>
      <c r="N153" s="15"/>
      <c r="O153" s="15"/>
      <c r="P153" s="15"/>
    </row>
    <row r="154" spans="1:16" x14ac:dyDescent="0.2">
      <c r="A154" s="83" t="s">
        <v>55</v>
      </c>
      <c r="B154" s="84"/>
      <c r="C154" s="87">
        <f>'Kops a'!C47</f>
        <v>0</v>
      </c>
      <c r="D154" s="49"/>
      <c r="E154" s="15"/>
      <c r="F154" s="15"/>
      <c r="G154" s="15"/>
      <c r="H154" s="15"/>
      <c r="I154" s="15"/>
      <c r="J154" s="15"/>
      <c r="K154" s="15"/>
      <c r="L154" s="15"/>
      <c r="M154" s="15"/>
      <c r="N154" s="15"/>
      <c r="O154" s="15"/>
      <c r="P154" s="15"/>
    </row>
    <row r="155" spans="1:16" x14ac:dyDescent="0.2">
      <c r="A155" s="15"/>
      <c r="B155" s="15"/>
      <c r="C155" s="15"/>
      <c r="D155" s="15"/>
      <c r="E155" s="15"/>
      <c r="F155" s="15"/>
      <c r="G155" s="15"/>
      <c r="H155" s="15"/>
      <c r="I155" s="15"/>
      <c r="J155" s="15"/>
      <c r="K155" s="15"/>
      <c r="L155" s="15"/>
      <c r="M155" s="15"/>
      <c r="N155" s="15"/>
      <c r="O155" s="15"/>
      <c r="P155" s="15"/>
    </row>
    <row r="156" spans="1:16" ht="13.5" x14ac:dyDescent="0.2">
      <c r="B156" s="91" t="s">
        <v>709</v>
      </c>
    </row>
    <row r="157" spans="1:16" x14ac:dyDescent="0.2">
      <c r="B157" s="233" t="s">
        <v>710</v>
      </c>
    </row>
    <row r="158" spans="1:16" x14ac:dyDescent="0.2">
      <c r="B158" s="233" t="s">
        <v>711</v>
      </c>
    </row>
  </sheetData>
  <mergeCells count="22">
    <mergeCell ref="C152:H152"/>
    <mergeCell ref="C4:I4"/>
    <mergeCell ref="F12:K12"/>
    <mergeCell ref="A9:F9"/>
    <mergeCell ref="J9:M9"/>
    <mergeCell ref="D8:L8"/>
    <mergeCell ref="A142:K142"/>
    <mergeCell ref="C145:H145"/>
    <mergeCell ref="C146:H146"/>
    <mergeCell ref="C151:H151"/>
    <mergeCell ref="N9:O9"/>
    <mergeCell ref="A12:A13"/>
    <mergeCell ref="B12:B13"/>
    <mergeCell ref="C12:C13"/>
    <mergeCell ref="D12:D13"/>
    <mergeCell ref="E12:E13"/>
    <mergeCell ref="L12:P12"/>
    <mergeCell ref="C2:I2"/>
    <mergeCell ref="C3:I3"/>
    <mergeCell ref="D5:L5"/>
    <mergeCell ref="D6:L6"/>
    <mergeCell ref="D7:L7"/>
  </mergeCells>
  <conditionalFormatting sqref="I15:J141 D15:G141 A15:B141">
    <cfRule type="cellIs" dxfId="149" priority="27" operator="equal">
      <formula>0</formula>
    </cfRule>
  </conditionalFormatting>
  <conditionalFormatting sqref="N9:O9">
    <cfRule type="cellIs" dxfId="148" priority="26" operator="equal">
      <formula>0</formula>
    </cfRule>
  </conditionalFormatting>
  <conditionalFormatting sqref="A9:F9">
    <cfRule type="containsText" dxfId="147"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46" priority="23" operator="equal">
      <formula>0</formula>
    </cfRule>
  </conditionalFormatting>
  <conditionalFormatting sqref="O10">
    <cfRule type="cellIs" dxfId="145" priority="22" operator="equal">
      <formula>"20__. gada __. _________"</formula>
    </cfRule>
  </conditionalFormatting>
  <conditionalFormatting sqref="A142:K142">
    <cfRule type="containsText" dxfId="144" priority="21" operator="containsText" text="Tiešās izmaksas kopā, t. sk. darba devēja sociālais nodoklis __.__% ">
      <formula>NOT(ISERROR(SEARCH("Tiešās izmaksas kopā, t. sk. darba devēja sociālais nodoklis __.__% ",A142)))</formula>
    </cfRule>
  </conditionalFormatting>
  <conditionalFormatting sqref="H14:H141 K14:P141 L142:P142">
    <cfRule type="cellIs" dxfId="143" priority="16" operator="equal">
      <formula>0</formula>
    </cfRule>
  </conditionalFormatting>
  <conditionalFormatting sqref="C4:I4">
    <cfRule type="cellIs" dxfId="142" priority="15" operator="equal">
      <formula>0</formula>
    </cfRule>
  </conditionalFormatting>
  <conditionalFormatting sqref="C15:C141">
    <cfRule type="cellIs" dxfId="141" priority="14" operator="equal">
      <formula>0</formula>
    </cfRule>
  </conditionalFormatting>
  <conditionalFormatting sqref="D5:L8">
    <cfRule type="cellIs" dxfId="140" priority="11" operator="equal">
      <formula>0</formula>
    </cfRule>
  </conditionalFormatting>
  <conditionalFormatting sqref="A14:B14 D14:G14">
    <cfRule type="cellIs" dxfId="139" priority="10" operator="equal">
      <formula>0</formula>
    </cfRule>
  </conditionalFormatting>
  <conditionalFormatting sqref="C14">
    <cfRule type="cellIs" dxfId="138" priority="9" operator="equal">
      <formula>0</formula>
    </cfRule>
  </conditionalFormatting>
  <conditionalFormatting sqref="I14:J14">
    <cfRule type="cellIs" dxfId="137" priority="8" operator="equal">
      <formula>0</formula>
    </cfRule>
  </conditionalFormatting>
  <conditionalFormatting sqref="P10">
    <cfRule type="cellIs" dxfId="136" priority="7" operator="equal">
      <formula>"20__. gada __. _________"</formula>
    </cfRule>
  </conditionalFormatting>
  <conditionalFormatting sqref="C151:H151">
    <cfRule type="cellIs" dxfId="135" priority="4" operator="equal">
      <formula>0</formula>
    </cfRule>
  </conditionalFormatting>
  <conditionalFormatting sqref="C145:H145">
    <cfRule type="cellIs" dxfId="134" priority="3" operator="equal">
      <formula>0</formula>
    </cfRule>
  </conditionalFormatting>
  <conditionalFormatting sqref="C151:H151 C154 C145:H145">
    <cfRule type="cellIs" dxfId="133" priority="2" operator="equal">
      <formula>0</formula>
    </cfRule>
  </conditionalFormatting>
  <conditionalFormatting sqref="D1">
    <cfRule type="cellIs" dxfId="132" priority="1" operator="equal">
      <formula>0</formula>
    </cfRule>
  </conditionalFormatting>
  <pageMargins left="0.7" right="0.7" top="0.75" bottom="0.75" header="0.3" footer="0.3"/>
  <pageSetup paperSize="9" scale="93" fitToHeight="0" orientation="landscape" r:id="rId1"/>
  <headerFooter>
    <oddFooter>&amp;R&amp;P</oddFooter>
  </headerFooter>
  <rowBreaks count="5" manualBreakCount="5">
    <brk id="27" max="16383" man="1"/>
    <brk id="58" max="16383" man="1"/>
    <brk id="88" max="16383" man="1"/>
    <brk id="122" max="15" man="1"/>
    <brk id="140" max="16383" man="1"/>
  </rowBreaks>
  <extLst>
    <ext xmlns:x14="http://schemas.microsoft.com/office/spreadsheetml/2009/9/main" uri="{78C0D931-6437-407d-A8EE-F0AAD7539E65}">
      <x14:conditionalFormattings>
        <x14:conditionalFormatting xmlns:xm="http://schemas.microsoft.com/office/excel/2006/main">
          <x14:cfRule type="containsText" priority="6" operator="containsText" id="{36249DFF-DD18-40B1-AB61-D280DA74812E}">
            <xm:f>NOT(ISERROR(SEARCH("Tāme sastādīta ____. gada ___. ______________",A148)))</xm:f>
            <xm:f>"Tāme sastādīta ____. gada ___. ______________"</xm:f>
            <x14:dxf>
              <font>
                <color auto="1"/>
              </font>
              <fill>
                <patternFill>
                  <bgColor rgb="FFC6EFCE"/>
                </patternFill>
              </fill>
            </x14:dxf>
          </x14:cfRule>
          <xm:sqref>A148</xm:sqref>
        </x14:conditionalFormatting>
        <x14:conditionalFormatting xmlns:xm="http://schemas.microsoft.com/office/excel/2006/main">
          <x14:cfRule type="containsText" priority="5" operator="containsText" id="{708D048F-4463-4EB3-AF79-B8653AFFB42B}">
            <xm:f>NOT(ISERROR(SEARCH("Sertifikāta Nr. _________________________________",A154)))</xm:f>
            <xm:f>"Sertifikāta Nr. _________________________________"</xm:f>
            <x14:dxf>
              <font>
                <color auto="1"/>
              </font>
              <fill>
                <patternFill>
                  <bgColor rgb="FFC6EFCE"/>
                </patternFill>
              </fill>
            </x14:dxf>
          </x14:cfRule>
          <xm:sqref>A154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16</vt:i4>
      </vt:variant>
      <vt:variant>
        <vt:lpstr>Diapazoni ar nosaukumiem</vt:lpstr>
      </vt:variant>
      <vt:variant>
        <vt:i4>1</vt:i4>
      </vt:variant>
    </vt:vector>
  </HeadingPairs>
  <TitlesOfParts>
    <vt:vector size="17" baseType="lpstr">
      <vt:lpstr>Kopt a</vt:lpstr>
      <vt:lpstr>Kops a</vt:lpstr>
      <vt:lpstr>1a</vt:lpstr>
      <vt:lpstr>2a</vt:lpstr>
      <vt:lpstr>3a</vt:lpstr>
      <vt:lpstr>4a</vt:lpstr>
      <vt:lpstr>5a</vt:lpstr>
      <vt:lpstr>6a</vt:lpstr>
      <vt:lpstr>7a</vt:lpstr>
      <vt:lpstr>8a</vt:lpstr>
      <vt:lpstr>9a</vt:lpstr>
      <vt:lpstr>11a</vt:lpstr>
      <vt:lpstr>12a</vt:lpstr>
      <vt:lpstr>13a</vt:lpstr>
      <vt:lpstr>14a</vt:lpstr>
      <vt:lpstr>15a</vt:lpstr>
      <vt:lpstr>'Kops a'!Drukas_apgabals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Ūbelis</dc:creator>
  <cp:lastModifiedBy>Prezenta</cp:lastModifiedBy>
  <cp:lastPrinted>2020-03-09T09:44:01Z</cp:lastPrinted>
  <dcterms:created xsi:type="dcterms:W3CDTF">2019-03-11T11:42:22Z</dcterms:created>
  <dcterms:modified xsi:type="dcterms:W3CDTF">2020-03-17T08:53:24Z</dcterms:modified>
</cp:coreProperties>
</file>