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52_Daugavas_15_2\"/>
    </mc:Choice>
  </mc:AlternateContent>
  <xr:revisionPtr revIDLastSave="0" documentId="13_ncr:1_{3ED28BF0-F361-4D54-9E90-8BD0CA2D555B}" xr6:coauthVersionLast="43" xr6:coauthVersionMax="43" xr10:uidLastSave="{00000000-0000-0000-0000-000000000000}"/>
  <bookViews>
    <workbookView xWindow="1980" yWindow="345" windowWidth="22290" windowHeight="15345" tabRatio="846" xr2:uid="{5D9A5C31-EB66-4807-93B2-F9DF804BDB8A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9a" sheetId="11" r:id="rId11"/>
    <sheet name="10a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57" i="5" l="1"/>
  <c r="C54" i="5"/>
  <c r="C49" i="5"/>
  <c r="C51" i="6"/>
  <c r="C48" i="6"/>
  <c r="C43" i="6"/>
  <c r="C29" i="7"/>
  <c r="C26" i="7"/>
  <c r="C21" i="7"/>
  <c r="C40" i="8"/>
  <c r="C37" i="8"/>
  <c r="C32" i="8"/>
  <c r="C125" i="9"/>
  <c r="C122" i="9"/>
  <c r="C117" i="9"/>
  <c r="C124" i="10"/>
  <c r="C121" i="10"/>
  <c r="C116" i="10"/>
  <c r="C56" i="11"/>
  <c r="C53" i="11"/>
  <c r="C48" i="11"/>
  <c r="C59" i="12"/>
  <c r="C56" i="12"/>
  <c r="C51" i="12"/>
  <c r="C67" i="4"/>
  <c r="C64" i="4"/>
  <c r="C59" i="4"/>
  <c r="C95" i="3"/>
  <c r="C92" i="3"/>
  <c r="C87" i="3"/>
  <c r="A37" i="2"/>
  <c r="A52" i="5" s="1"/>
  <c r="P10" i="5" s="1"/>
  <c r="A90" i="3" l="1"/>
  <c r="P10" i="3" s="1"/>
  <c r="A54" i="12"/>
  <c r="P10" i="12" s="1"/>
  <c r="A119" i="10"/>
  <c r="P10" i="10" s="1"/>
  <c r="A35" i="8"/>
  <c r="P10" i="8" s="1"/>
  <c r="A46" i="6"/>
  <c r="P10" i="6" s="1"/>
  <c r="A62" i="4"/>
  <c r="P10" i="4" s="1"/>
  <c r="A51" i="11"/>
  <c r="P10" i="11" s="1"/>
  <c r="A120" i="9"/>
  <c r="P10" i="9" s="1"/>
  <c r="A24" i="7"/>
  <c r="P10" i="7" s="1"/>
  <c r="C24" i="2"/>
  <c r="D9" i="2"/>
  <c r="D8" i="2"/>
  <c r="D7" i="2"/>
  <c r="D6" i="2"/>
  <c r="D7" i="12" l="1"/>
  <c r="D7" i="11"/>
  <c r="D7" i="10"/>
  <c r="D7" i="9"/>
  <c r="D7" i="8"/>
  <c r="D7" i="7"/>
  <c r="D7" i="6"/>
  <c r="D7" i="5"/>
  <c r="D7" i="4"/>
  <c r="D8" i="12"/>
  <c r="D8" i="11"/>
  <c r="D8" i="10"/>
  <c r="D8" i="9"/>
  <c r="D8" i="8"/>
  <c r="D8" i="7"/>
  <c r="D8" i="6"/>
  <c r="D8" i="5"/>
  <c r="D8" i="4"/>
  <c r="D5" i="12"/>
  <c r="D5" i="11"/>
  <c r="D5" i="10"/>
  <c r="D5" i="9"/>
  <c r="D5" i="8"/>
  <c r="D5" i="7"/>
  <c r="D5" i="6"/>
  <c r="D5" i="5"/>
  <c r="D5" i="4"/>
  <c r="D6" i="12"/>
  <c r="D6" i="11"/>
  <c r="D6" i="10"/>
  <c r="D6" i="9"/>
  <c r="D6" i="8"/>
  <c r="D6" i="7"/>
  <c r="D6" i="6"/>
  <c r="D6" i="5"/>
  <c r="D6" i="4"/>
  <c r="D6" i="3"/>
  <c r="D7" i="3"/>
  <c r="D5" i="3"/>
  <c r="D8" i="3"/>
  <c r="H15" i="6"/>
  <c r="H16" i="6"/>
  <c r="H17" i="6"/>
  <c r="H18" i="6"/>
  <c r="H20" i="6"/>
  <c r="H22" i="6"/>
  <c r="H23" i="6"/>
  <c r="H24" i="6"/>
  <c r="H25" i="6"/>
  <c r="H26" i="6"/>
  <c r="H28" i="6"/>
  <c r="H29" i="6"/>
  <c r="H30" i="6"/>
  <c r="H31" i="6"/>
  <c r="H34" i="6"/>
  <c r="H35" i="6"/>
  <c r="H36" i="6"/>
  <c r="H37" i="6"/>
  <c r="H38" i="6"/>
  <c r="H39" i="6"/>
  <c r="H15" i="7"/>
  <c r="H16" i="7"/>
  <c r="H16" i="8"/>
  <c r="H18" i="8"/>
  <c r="H20" i="8"/>
  <c r="H22" i="8"/>
  <c r="H24" i="8"/>
  <c r="H26" i="8"/>
  <c r="H28" i="8"/>
  <c r="H16" i="9"/>
  <c r="H18" i="9"/>
  <c r="H20" i="9"/>
  <c r="H22" i="9"/>
  <c r="H24" i="9"/>
  <c r="H26" i="9"/>
  <c r="H28" i="9"/>
  <c r="H30" i="9"/>
  <c r="H34" i="9"/>
  <c r="H36" i="9"/>
  <c r="H38" i="9"/>
  <c r="H40" i="9"/>
  <c r="H42" i="9"/>
  <c r="H44" i="9"/>
  <c r="H46" i="9"/>
  <c r="H48" i="9"/>
  <c r="H50" i="9"/>
  <c r="H52" i="9"/>
  <c r="H54" i="9"/>
  <c r="H56" i="9"/>
  <c r="H58" i="9"/>
  <c r="H60" i="9"/>
  <c r="H62" i="9"/>
  <c r="H64" i="9"/>
  <c r="H66" i="9"/>
  <c r="H68" i="9"/>
  <c r="H70" i="9"/>
  <c r="H74" i="9"/>
  <c r="H76" i="9"/>
  <c r="H78" i="9"/>
  <c r="H80" i="9"/>
  <c r="H82" i="9"/>
  <c r="H84" i="9"/>
  <c r="H86" i="9"/>
  <c r="H88" i="9"/>
  <c r="H90" i="9"/>
  <c r="H92" i="9"/>
  <c r="H94" i="9"/>
  <c r="H96" i="9"/>
  <c r="H98" i="9"/>
  <c r="H100" i="9"/>
  <c r="H102" i="9"/>
  <c r="H104" i="9"/>
  <c r="H106" i="9"/>
  <c r="H110" i="9"/>
  <c r="H112" i="9"/>
  <c r="H16" i="10"/>
  <c r="H18" i="10"/>
  <c r="H20" i="10"/>
  <c r="H22" i="10"/>
  <c r="H24" i="10"/>
  <c r="H28" i="10"/>
  <c r="H32" i="10"/>
  <c r="H36" i="10"/>
  <c r="H40" i="10"/>
  <c r="H44" i="10"/>
  <c r="H48" i="10"/>
  <c r="H52" i="10"/>
  <c r="H56" i="10"/>
  <c r="H60" i="10"/>
  <c r="H64" i="10"/>
  <c r="H68" i="10"/>
  <c r="H72" i="10"/>
  <c r="H76" i="10"/>
  <c r="H80" i="10"/>
  <c r="H84" i="10"/>
  <c r="H88" i="10"/>
  <c r="H92" i="10"/>
  <c r="H96" i="10"/>
  <c r="H100" i="10"/>
  <c r="H104" i="10"/>
  <c r="H108" i="10"/>
  <c r="H112" i="10"/>
  <c r="H16" i="11"/>
  <c r="H18" i="11"/>
  <c r="H20" i="11"/>
  <c r="H22" i="11"/>
  <c r="H24" i="11"/>
  <c r="H26" i="11"/>
  <c r="H28" i="11"/>
  <c r="H30" i="11"/>
  <c r="H32" i="11"/>
  <c r="H34" i="11"/>
  <c r="H36" i="11"/>
  <c r="H38" i="11"/>
  <c r="H40" i="11"/>
  <c r="H42" i="11"/>
  <c r="H44" i="11"/>
  <c r="H16" i="12"/>
  <c r="H18" i="12"/>
  <c r="H20" i="12"/>
  <c r="H22" i="12"/>
  <c r="H24" i="12"/>
  <c r="H26" i="12"/>
  <c r="H28" i="12"/>
  <c r="H30" i="12"/>
  <c r="H32" i="12"/>
  <c r="H36" i="12"/>
  <c r="H38" i="12"/>
  <c r="H40" i="12"/>
  <c r="H44" i="12"/>
  <c r="H46" i="12"/>
  <c r="H14" i="6"/>
  <c r="H14" i="7"/>
  <c r="H14" i="9"/>
  <c r="H14" i="10"/>
  <c r="L28" i="6"/>
  <c r="L32" i="6"/>
  <c r="H21" i="6"/>
  <c r="H33" i="6"/>
  <c r="H17" i="8"/>
  <c r="H21" i="8"/>
  <c r="H25" i="8"/>
  <c r="H15" i="9"/>
  <c r="H19" i="9"/>
  <c r="H23" i="9"/>
  <c r="H27" i="9"/>
  <c r="H31" i="9"/>
  <c r="H35" i="9"/>
  <c r="H39" i="9"/>
  <c r="H43" i="9"/>
  <c r="H47" i="9"/>
  <c r="H51" i="9"/>
  <c r="H55" i="9"/>
  <c r="H63" i="9"/>
  <c r="H67" i="9"/>
  <c r="H71" i="9"/>
  <c r="H75" i="9"/>
  <c r="H79" i="9"/>
  <c r="H83" i="9"/>
  <c r="H87" i="9"/>
  <c r="H91" i="9"/>
  <c r="H95" i="9"/>
  <c r="H99" i="9"/>
  <c r="H103" i="9"/>
  <c r="H107" i="9"/>
  <c r="H111" i="9"/>
  <c r="H29" i="10"/>
  <c r="H33" i="10"/>
  <c r="H49" i="10"/>
  <c r="H65" i="10"/>
  <c r="H81" i="10"/>
  <c r="H93" i="10"/>
  <c r="H101" i="10"/>
  <c r="H109" i="10"/>
  <c r="N15" i="4"/>
  <c r="N17" i="4"/>
  <c r="N18" i="4"/>
  <c r="N19" i="4"/>
  <c r="N21" i="4"/>
  <c r="N22" i="4"/>
  <c r="N23" i="4"/>
  <c r="N25" i="4"/>
  <c r="N26" i="4"/>
  <c r="N27" i="4"/>
  <c r="N29" i="4"/>
  <c r="N30" i="4"/>
  <c r="N31" i="4"/>
  <c r="N33" i="4"/>
  <c r="N34" i="4"/>
  <c r="N35" i="4"/>
  <c r="N37" i="4"/>
  <c r="N38" i="4"/>
  <c r="N39" i="4"/>
  <c r="N41" i="4"/>
  <c r="N42" i="4"/>
  <c r="N43" i="4"/>
  <c r="N45" i="4"/>
  <c r="N46" i="4"/>
  <c r="N47" i="4"/>
  <c r="N49" i="4"/>
  <c r="N50" i="4"/>
  <c r="N51" i="4"/>
  <c r="N53" i="4"/>
  <c r="N54" i="4"/>
  <c r="N55" i="4"/>
  <c r="N15" i="5"/>
  <c r="N16" i="5"/>
  <c r="N17" i="5"/>
  <c r="N19" i="5"/>
  <c r="N20" i="5"/>
  <c r="N21" i="5"/>
  <c r="N23" i="5"/>
  <c r="N24" i="5"/>
  <c r="N25" i="5"/>
  <c r="N27" i="5"/>
  <c r="N28" i="5"/>
  <c r="N29" i="5"/>
  <c r="N31" i="5"/>
  <c r="N32" i="5"/>
  <c r="N33" i="5"/>
  <c r="N35" i="5"/>
  <c r="N36" i="5"/>
  <c r="N37" i="5"/>
  <c r="N39" i="5"/>
  <c r="N40" i="5"/>
  <c r="N41" i="5"/>
  <c r="N43" i="5"/>
  <c r="N44" i="5"/>
  <c r="N45" i="5"/>
  <c r="N14" i="4"/>
  <c r="C23" i="2"/>
  <c r="C22" i="2"/>
  <c r="C21" i="2"/>
  <c r="C20" i="2"/>
  <c r="C19" i="2"/>
  <c r="C18" i="2"/>
  <c r="C17" i="2"/>
  <c r="C16" i="2"/>
  <c r="C15" i="2"/>
  <c r="H32" i="6"/>
  <c r="H27" i="6"/>
  <c r="H19" i="6"/>
  <c r="H17" i="7"/>
  <c r="H27" i="8"/>
  <c r="H23" i="8"/>
  <c r="H19" i="8"/>
  <c r="H15" i="8"/>
  <c r="H113" i="9"/>
  <c r="H109" i="9"/>
  <c r="H105" i="9"/>
  <c r="H101" i="9"/>
  <c r="H97" i="9"/>
  <c r="H93" i="9"/>
  <c r="H89" i="9"/>
  <c r="H85" i="9"/>
  <c r="H81" i="9"/>
  <c r="H77" i="9"/>
  <c r="H73" i="9"/>
  <c r="H72" i="9"/>
  <c r="H69" i="9"/>
  <c r="H65" i="9"/>
  <c r="H61" i="9"/>
  <c r="H57" i="9"/>
  <c r="H53" i="9"/>
  <c r="H49" i="9"/>
  <c r="H45" i="9"/>
  <c r="H41" i="9"/>
  <c r="H37" i="9"/>
  <c r="H33" i="9"/>
  <c r="H29" i="9"/>
  <c r="H25" i="9"/>
  <c r="H21" i="9"/>
  <c r="H17" i="9"/>
  <c r="H111" i="10"/>
  <c r="H107" i="10"/>
  <c r="H103" i="10"/>
  <c r="H99" i="10"/>
  <c r="H95" i="10"/>
  <c r="H91" i="10"/>
  <c r="H87" i="10"/>
  <c r="H83" i="10"/>
  <c r="H79" i="10"/>
  <c r="H75" i="10"/>
  <c r="H71" i="10"/>
  <c r="H67" i="10"/>
  <c r="H63" i="10"/>
  <c r="H59" i="10"/>
  <c r="H55" i="10"/>
  <c r="H51" i="10"/>
  <c r="H47" i="10"/>
  <c r="H43" i="10"/>
  <c r="H39" i="10"/>
  <c r="H35" i="10"/>
  <c r="H31" i="10"/>
  <c r="H27" i="10"/>
  <c r="H23" i="10"/>
  <c r="H19" i="10"/>
  <c r="H15" i="10"/>
  <c r="H41" i="11"/>
  <c r="H37" i="11"/>
  <c r="H33" i="11"/>
  <c r="H29" i="11"/>
  <c r="H25" i="11"/>
  <c r="H21" i="11"/>
  <c r="H17" i="11"/>
  <c r="H47" i="12"/>
  <c r="H43" i="12"/>
  <c r="H39" i="12"/>
  <c r="H35" i="12"/>
  <c r="H31" i="12"/>
  <c r="H27" i="12"/>
  <c r="H23" i="12"/>
  <c r="H19" i="12"/>
  <c r="H15" i="12"/>
  <c r="L45" i="5"/>
  <c r="H45" i="5"/>
  <c r="L44" i="5"/>
  <c r="H44" i="5"/>
  <c r="O44" i="5" s="1"/>
  <c r="L43" i="5"/>
  <c r="H43" i="5"/>
  <c r="N42" i="5"/>
  <c r="L42" i="5"/>
  <c r="H42" i="5"/>
  <c r="M42" i="5" s="1"/>
  <c r="L41" i="5"/>
  <c r="H41" i="5"/>
  <c r="L40" i="5"/>
  <c r="H40" i="5"/>
  <c r="O40" i="5" s="1"/>
  <c r="L39" i="5"/>
  <c r="H39" i="5"/>
  <c r="N38" i="5"/>
  <c r="L38" i="5"/>
  <c r="H38" i="5"/>
  <c r="M38" i="5" s="1"/>
  <c r="L37" i="5"/>
  <c r="H37" i="5"/>
  <c r="L36" i="5"/>
  <c r="H36" i="5"/>
  <c r="O36" i="5" s="1"/>
  <c r="L35" i="5"/>
  <c r="H35" i="5"/>
  <c r="N34" i="5"/>
  <c r="L34" i="5"/>
  <c r="H34" i="5"/>
  <c r="M34" i="5" s="1"/>
  <c r="L33" i="5"/>
  <c r="H33" i="5"/>
  <c r="L32" i="5"/>
  <c r="H32" i="5"/>
  <c r="O32" i="5" s="1"/>
  <c r="L31" i="5"/>
  <c r="H31" i="5"/>
  <c r="N30" i="5"/>
  <c r="L30" i="5"/>
  <c r="H30" i="5"/>
  <c r="L29" i="5"/>
  <c r="H29" i="5"/>
  <c r="L28" i="5"/>
  <c r="H28" i="5"/>
  <c r="O28" i="5" s="1"/>
  <c r="L27" i="5"/>
  <c r="H27" i="5"/>
  <c r="N26" i="5"/>
  <c r="L26" i="5"/>
  <c r="H26" i="5"/>
  <c r="M26" i="5" s="1"/>
  <c r="L25" i="5"/>
  <c r="H25" i="5"/>
  <c r="L24" i="5"/>
  <c r="H24" i="5"/>
  <c r="O24" i="5" s="1"/>
  <c r="L23" i="5"/>
  <c r="H23" i="5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55" i="4"/>
  <c r="H55" i="4"/>
  <c r="L54" i="4"/>
  <c r="H54" i="4"/>
  <c r="L53" i="4"/>
  <c r="H53" i="4"/>
  <c r="N52" i="4"/>
  <c r="L52" i="4"/>
  <c r="H52" i="4"/>
  <c r="L51" i="4"/>
  <c r="H51" i="4"/>
  <c r="L50" i="4"/>
  <c r="H50" i="4"/>
  <c r="L49" i="4"/>
  <c r="H49" i="4"/>
  <c r="N48" i="4"/>
  <c r="L48" i="4"/>
  <c r="H48" i="4"/>
  <c r="L47" i="4"/>
  <c r="H47" i="4"/>
  <c r="L46" i="4"/>
  <c r="H46" i="4"/>
  <c r="L45" i="4"/>
  <c r="H45" i="4"/>
  <c r="N44" i="4"/>
  <c r="L44" i="4"/>
  <c r="H44" i="4"/>
  <c r="L43" i="4"/>
  <c r="H43" i="4"/>
  <c r="L42" i="4"/>
  <c r="H42" i="4"/>
  <c r="M42" i="4" s="1"/>
  <c r="L41" i="4"/>
  <c r="H41" i="4"/>
  <c r="N40" i="4"/>
  <c r="L40" i="4"/>
  <c r="H40" i="4"/>
  <c r="L39" i="4"/>
  <c r="H39" i="4"/>
  <c r="L38" i="4"/>
  <c r="H38" i="4"/>
  <c r="M38" i="4" s="1"/>
  <c r="L37" i="4"/>
  <c r="H37" i="4"/>
  <c r="N36" i="4"/>
  <c r="L36" i="4"/>
  <c r="H36" i="4"/>
  <c r="L35" i="4"/>
  <c r="H35" i="4"/>
  <c r="L34" i="4"/>
  <c r="H34" i="4"/>
  <c r="L33" i="4"/>
  <c r="H33" i="4"/>
  <c r="M33" i="4" s="1"/>
  <c r="N32" i="4"/>
  <c r="L32" i="4"/>
  <c r="H32" i="4"/>
  <c r="L31" i="4"/>
  <c r="H31" i="4"/>
  <c r="L30" i="4"/>
  <c r="H30" i="4"/>
  <c r="L29" i="4"/>
  <c r="H29" i="4"/>
  <c r="M29" i="4" s="1"/>
  <c r="N28" i="4"/>
  <c r="L28" i="4"/>
  <c r="H28" i="4"/>
  <c r="L27" i="4"/>
  <c r="H27" i="4"/>
  <c r="L26" i="4"/>
  <c r="H26" i="4"/>
  <c r="L25" i="4"/>
  <c r="H25" i="4"/>
  <c r="N24" i="4"/>
  <c r="L24" i="4"/>
  <c r="H24" i="4"/>
  <c r="L23" i="4"/>
  <c r="H23" i="4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L43" i="11" l="1"/>
  <c r="L35" i="11"/>
  <c r="L28" i="8"/>
  <c r="L44" i="12"/>
  <c r="L40" i="12"/>
  <c r="L36" i="12"/>
  <c r="L32" i="12"/>
  <c r="L28" i="12"/>
  <c r="L112" i="10"/>
  <c r="L108" i="10"/>
  <c r="L104" i="10"/>
  <c r="L100" i="10"/>
  <c r="L96" i="10"/>
  <c r="L92" i="10"/>
  <c r="L88" i="10"/>
  <c r="L84" i="10"/>
  <c r="L80" i="10"/>
  <c r="L76" i="10"/>
  <c r="L72" i="10"/>
  <c r="L68" i="10"/>
  <c r="L64" i="10"/>
  <c r="L60" i="10"/>
  <c r="L56" i="10"/>
  <c r="L52" i="10"/>
  <c r="L48" i="10"/>
  <c r="L44" i="10"/>
  <c r="L40" i="10"/>
  <c r="L36" i="10"/>
  <c r="L32" i="10"/>
  <c r="L28" i="10"/>
  <c r="N43" i="11"/>
  <c r="N39" i="11"/>
  <c r="N35" i="11"/>
  <c r="N31" i="11"/>
  <c r="N27" i="11"/>
  <c r="N91" i="10"/>
  <c r="N21" i="12"/>
  <c r="N17" i="12"/>
  <c r="N23" i="11"/>
  <c r="N19" i="11"/>
  <c r="N15" i="11"/>
  <c r="N21" i="10"/>
  <c r="N17" i="10"/>
  <c r="O104" i="10"/>
  <c r="O96" i="10"/>
  <c r="O88" i="10"/>
  <c r="O80" i="10"/>
  <c r="O72" i="10"/>
  <c r="O40" i="10"/>
  <c r="O56" i="10"/>
  <c r="O32" i="6"/>
  <c r="O32" i="10"/>
  <c r="O48" i="10"/>
  <c r="O64" i="10"/>
  <c r="O28" i="8"/>
  <c r="O36" i="6"/>
  <c r="L24" i="12"/>
  <c r="L20" i="12"/>
  <c r="L16" i="12"/>
  <c r="L22" i="11"/>
  <c r="L18" i="11"/>
  <c r="L24" i="10"/>
  <c r="L20" i="10"/>
  <c r="L16" i="10"/>
  <c r="L22" i="9"/>
  <c r="L18" i="9"/>
  <c r="L24" i="8"/>
  <c r="L20" i="8"/>
  <c r="L16" i="8"/>
  <c r="L24" i="6"/>
  <c r="L20" i="6"/>
  <c r="L16" i="6"/>
  <c r="N44" i="12"/>
  <c r="N40" i="12"/>
  <c r="N36" i="12"/>
  <c r="N32" i="12"/>
  <c r="N28" i="12"/>
  <c r="N112" i="10"/>
  <c r="N108" i="10"/>
  <c r="N104" i="10"/>
  <c r="N100" i="10"/>
  <c r="N96" i="10"/>
  <c r="N92" i="10"/>
  <c r="N88" i="10"/>
  <c r="N84" i="10"/>
  <c r="N80" i="10"/>
  <c r="N76" i="10"/>
  <c r="N72" i="10"/>
  <c r="N68" i="10"/>
  <c r="N64" i="10"/>
  <c r="N60" i="10"/>
  <c r="N56" i="10"/>
  <c r="N52" i="10"/>
  <c r="N48" i="10"/>
  <c r="N44" i="10"/>
  <c r="N40" i="10"/>
  <c r="N36" i="10"/>
  <c r="N32" i="10"/>
  <c r="N28" i="10"/>
  <c r="N28" i="8"/>
  <c r="L21" i="12"/>
  <c r="L17" i="12"/>
  <c r="L39" i="11"/>
  <c r="N14" i="12"/>
  <c r="N14" i="8"/>
  <c r="M18" i="9"/>
  <c r="O20" i="8"/>
  <c r="O22" i="9"/>
  <c r="O24" i="8"/>
  <c r="N24" i="12"/>
  <c r="N20" i="12"/>
  <c r="N16" i="12"/>
  <c r="N22" i="11"/>
  <c r="N18" i="11"/>
  <c r="N24" i="10"/>
  <c r="N20" i="10"/>
  <c r="N16" i="10"/>
  <c r="N22" i="9"/>
  <c r="N18" i="9"/>
  <c r="N24" i="8"/>
  <c r="N20" i="8"/>
  <c r="N16" i="8"/>
  <c r="N24" i="6"/>
  <c r="N20" i="6"/>
  <c r="N16" i="6"/>
  <c r="K52" i="9"/>
  <c r="M79" i="9"/>
  <c r="N45" i="12"/>
  <c r="N41" i="12"/>
  <c r="N37" i="12"/>
  <c r="N33" i="12"/>
  <c r="N29" i="12"/>
  <c r="N25" i="12"/>
  <c r="L42" i="12"/>
  <c r="H42" i="12"/>
  <c r="L34" i="12"/>
  <c r="H34" i="12"/>
  <c r="K34" i="12" s="1"/>
  <c r="L110" i="10"/>
  <c r="H110" i="10"/>
  <c r="L106" i="10"/>
  <c r="H106" i="10"/>
  <c r="L102" i="10"/>
  <c r="H102" i="10"/>
  <c r="L98" i="10"/>
  <c r="H98" i="10"/>
  <c r="L94" i="10"/>
  <c r="H94" i="10"/>
  <c r="L90" i="10"/>
  <c r="H90" i="10"/>
  <c r="L86" i="10"/>
  <c r="H86" i="10"/>
  <c r="L82" i="10"/>
  <c r="H82" i="10"/>
  <c r="L78" i="10"/>
  <c r="H78" i="10"/>
  <c r="L74" i="10"/>
  <c r="H74" i="10"/>
  <c r="L70" i="10"/>
  <c r="H70" i="10"/>
  <c r="L66" i="10"/>
  <c r="H66" i="10"/>
  <c r="L62" i="10"/>
  <c r="H62" i="10"/>
  <c r="L58" i="10"/>
  <c r="H58" i="10"/>
  <c r="L54" i="10"/>
  <c r="H54" i="10"/>
  <c r="L50" i="10"/>
  <c r="H50" i="10"/>
  <c r="L46" i="10"/>
  <c r="H46" i="10"/>
  <c r="L42" i="10"/>
  <c r="H42" i="10"/>
  <c r="L38" i="10"/>
  <c r="H38" i="10"/>
  <c r="L34" i="10"/>
  <c r="H34" i="10"/>
  <c r="L30" i="10"/>
  <c r="H30" i="10"/>
  <c r="L26" i="10"/>
  <c r="H26" i="10"/>
  <c r="L108" i="9"/>
  <c r="H108" i="9"/>
  <c r="L32" i="9"/>
  <c r="H32" i="9"/>
  <c r="K41" i="11"/>
  <c r="N19" i="10"/>
  <c r="L45" i="12"/>
  <c r="L41" i="12"/>
  <c r="L37" i="12"/>
  <c r="L33" i="12"/>
  <c r="L29" i="12"/>
  <c r="L25" i="12"/>
  <c r="L105" i="10"/>
  <c r="L77" i="10"/>
  <c r="L61" i="10"/>
  <c r="L45" i="10"/>
  <c r="L104" i="9"/>
  <c r="L96" i="9"/>
  <c r="N92" i="9"/>
  <c r="N88" i="9"/>
  <c r="L84" i="9"/>
  <c r="N80" i="9"/>
  <c r="N68" i="9"/>
  <c r="L44" i="9"/>
  <c r="L40" i="9"/>
  <c r="N28" i="9"/>
  <c r="N32" i="6"/>
  <c r="N28" i="6"/>
  <c r="N36" i="6"/>
  <c r="L36" i="6"/>
  <c r="H23" i="11"/>
  <c r="L23" i="11"/>
  <c r="N42" i="11"/>
  <c r="L42" i="11"/>
  <c r="N38" i="11"/>
  <c r="L38" i="11"/>
  <c r="L34" i="11"/>
  <c r="N34" i="11"/>
  <c r="N30" i="11"/>
  <c r="L30" i="11"/>
  <c r="N26" i="11"/>
  <c r="L26" i="11"/>
  <c r="N110" i="9"/>
  <c r="L110" i="9"/>
  <c r="L106" i="9"/>
  <c r="N106" i="9"/>
  <c r="N102" i="9"/>
  <c r="L102" i="9"/>
  <c r="L98" i="9"/>
  <c r="N98" i="9"/>
  <c r="N94" i="9"/>
  <c r="L94" i="9"/>
  <c r="N90" i="9"/>
  <c r="L90" i="9"/>
  <c r="N86" i="9"/>
  <c r="L86" i="9"/>
  <c r="L82" i="9"/>
  <c r="N82" i="9"/>
  <c r="L78" i="9"/>
  <c r="N78" i="9"/>
  <c r="N74" i="9"/>
  <c r="L74" i="9"/>
  <c r="L70" i="9"/>
  <c r="N70" i="9"/>
  <c r="N66" i="9"/>
  <c r="L66" i="9"/>
  <c r="N62" i="9"/>
  <c r="L62" i="9"/>
  <c r="N58" i="9"/>
  <c r="L58" i="9"/>
  <c r="L54" i="9"/>
  <c r="N54" i="9"/>
  <c r="N50" i="9"/>
  <c r="L50" i="9"/>
  <c r="L46" i="9"/>
  <c r="N46" i="9"/>
  <c r="N42" i="9"/>
  <c r="L42" i="9"/>
  <c r="L38" i="9"/>
  <c r="N38" i="9"/>
  <c r="N34" i="9"/>
  <c r="L34" i="9"/>
  <c r="N30" i="9"/>
  <c r="L30" i="9"/>
  <c r="L26" i="9"/>
  <c r="N26" i="9"/>
  <c r="H31" i="11"/>
  <c r="L31" i="11"/>
  <c r="H27" i="11"/>
  <c r="O27" i="11" s="1"/>
  <c r="L27" i="11"/>
  <c r="H19" i="11"/>
  <c r="L19" i="11"/>
  <c r="H15" i="11"/>
  <c r="L15" i="11"/>
  <c r="O34" i="11"/>
  <c r="H97" i="10"/>
  <c r="L97" i="10"/>
  <c r="O38" i="11"/>
  <c r="M34" i="9"/>
  <c r="O30" i="11"/>
  <c r="O42" i="11"/>
  <c r="O90" i="9"/>
  <c r="O70" i="9"/>
  <c r="O94" i="9"/>
  <c r="M98" i="9"/>
  <c r="O46" i="9"/>
  <c r="M26" i="9"/>
  <c r="O42" i="9"/>
  <c r="O58" i="9"/>
  <c r="O102" i="9"/>
  <c r="M106" i="9"/>
  <c r="L22" i="10"/>
  <c r="L18" i="10"/>
  <c r="N24" i="9"/>
  <c r="L20" i="9"/>
  <c r="N16" i="9"/>
  <c r="L89" i="10"/>
  <c r="H89" i="10"/>
  <c r="K89" i="10" s="1"/>
  <c r="L85" i="10"/>
  <c r="H85" i="10"/>
  <c r="L73" i="10"/>
  <c r="H73" i="10"/>
  <c r="L69" i="10"/>
  <c r="H69" i="10"/>
  <c r="L57" i="10"/>
  <c r="H57" i="10"/>
  <c r="K57" i="10" s="1"/>
  <c r="L53" i="10"/>
  <c r="H53" i="10"/>
  <c r="M53" i="10" s="1"/>
  <c r="L41" i="10"/>
  <c r="H41" i="10"/>
  <c r="L37" i="10"/>
  <c r="H37" i="10"/>
  <c r="M37" i="10" s="1"/>
  <c r="L25" i="10"/>
  <c r="H25" i="10"/>
  <c r="L21" i="10"/>
  <c r="H21" i="10"/>
  <c r="L17" i="10"/>
  <c r="H17" i="10"/>
  <c r="L59" i="9"/>
  <c r="H59" i="9"/>
  <c r="H17" i="12"/>
  <c r="O17" i="12" s="1"/>
  <c r="H21" i="12"/>
  <c r="O21" i="12" s="1"/>
  <c r="H25" i="12"/>
  <c r="O25" i="12" s="1"/>
  <c r="H29" i="12"/>
  <c r="O29" i="12" s="1"/>
  <c r="H33" i="12"/>
  <c r="O33" i="12" s="1"/>
  <c r="H37" i="12"/>
  <c r="O37" i="12" s="1"/>
  <c r="H41" i="12"/>
  <c r="O41" i="12" s="1"/>
  <c r="H45" i="12"/>
  <c r="O45" i="12" s="1"/>
  <c r="H35" i="11"/>
  <c r="K37" i="11"/>
  <c r="H39" i="11"/>
  <c r="O39" i="11" s="1"/>
  <c r="L33" i="10"/>
  <c r="H45" i="10"/>
  <c r="L65" i="10"/>
  <c r="H77" i="10"/>
  <c r="H43" i="11"/>
  <c r="O43" i="11" s="1"/>
  <c r="L49" i="10"/>
  <c r="H61" i="10"/>
  <c r="L81" i="10"/>
  <c r="H105" i="10"/>
  <c r="K111" i="10"/>
  <c r="K101" i="9"/>
  <c r="N107" i="10"/>
  <c r="N99" i="10"/>
  <c r="N83" i="10"/>
  <c r="N75" i="10"/>
  <c r="N67" i="10"/>
  <c r="N59" i="10"/>
  <c r="N51" i="10"/>
  <c r="N43" i="10"/>
  <c r="N35" i="10"/>
  <c r="N27" i="10"/>
  <c r="N93" i="9"/>
  <c r="N29" i="9"/>
  <c r="N99" i="9"/>
  <c r="N71" i="9"/>
  <c r="L14" i="11"/>
  <c r="H14" i="11"/>
  <c r="K103" i="10"/>
  <c r="M90" i="9"/>
  <c r="K15" i="10"/>
  <c r="K95" i="10"/>
  <c r="K41" i="9"/>
  <c r="K58" i="9"/>
  <c r="K69" i="9"/>
  <c r="K31" i="10"/>
  <c r="K39" i="10"/>
  <c r="K47" i="10"/>
  <c r="K55" i="10"/>
  <c r="K63" i="10"/>
  <c r="K71" i="10"/>
  <c r="K79" i="10"/>
  <c r="K87" i="10"/>
  <c r="L25" i="11"/>
  <c r="L111" i="10"/>
  <c r="L103" i="10"/>
  <c r="L95" i="10"/>
  <c r="L87" i="10"/>
  <c r="L79" i="10"/>
  <c r="L71" i="10"/>
  <c r="L63" i="10"/>
  <c r="L55" i="10"/>
  <c r="L47" i="10"/>
  <c r="L39" i="10"/>
  <c r="L31" i="10"/>
  <c r="L23" i="10"/>
  <c r="L15" i="10"/>
  <c r="L81" i="9"/>
  <c r="L49" i="9"/>
  <c r="M24" i="4"/>
  <c r="M44" i="4"/>
  <c r="O44" i="4"/>
  <c r="O53" i="4"/>
  <c r="M15" i="4"/>
  <c r="O15" i="4"/>
  <c r="O25" i="4"/>
  <c r="M27" i="4"/>
  <c r="P27" i="4" s="1"/>
  <c r="O27" i="4"/>
  <c r="M36" i="4"/>
  <c r="O36" i="4"/>
  <c r="O46" i="4"/>
  <c r="M55" i="4"/>
  <c r="O55" i="4"/>
  <c r="M19" i="4"/>
  <c r="O19" i="4"/>
  <c r="M20" i="4"/>
  <c r="O20" i="4"/>
  <c r="O21" i="4"/>
  <c r="O22" i="4"/>
  <c r="O30" i="4"/>
  <c r="M31" i="4"/>
  <c r="O31" i="4"/>
  <c r="M32" i="4"/>
  <c r="O32" i="4"/>
  <c r="O33" i="4"/>
  <c r="O41" i="4"/>
  <c r="O42" i="4"/>
  <c r="M46" i="4"/>
  <c r="O49" i="4"/>
  <c r="O50" i="4"/>
  <c r="M51" i="4"/>
  <c r="O51" i="4"/>
  <c r="M52" i="4"/>
  <c r="O23" i="5"/>
  <c r="M25" i="5"/>
  <c r="O25" i="5"/>
  <c r="O26" i="5"/>
  <c r="O39" i="5"/>
  <c r="M41" i="5"/>
  <c r="O41" i="5"/>
  <c r="O42" i="5"/>
  <c r="O27" i="5"/>
  <c r="M29" i="5"/>
  <c r="O29" i="5"/>
  <c r="O30" i="5"/>
  <c r="O43" i="5"/>
  <c r="M45" i="5"/>
  <c r="O45" i="5"/>
  <c r="M23" i="4"/>
  <c r="O23" i="4"/>
  <c r="M43" i="4"/>
  <c r="P43" i="4" s="1"/>
  <c r="O43" i="4"/>
  <c r="M16" i="4"/>
  <c r="O16" i="4"/>
  <c r="O26" i="4"/>
  <c r="O37" i="4"/>
  <c r="O45" i="4"/>
  <c r="O54" i="4"/>
  <c r="O15" i="5"/>
  <c r="M17" i="5"/>
  <c r="O17" i="5"/>
  <c r="O18" i="5"/>
  <c r="O31" i="5"/>
  <c r="M33" i="5"/>
  <c r="O33" i="5"/>
  <c r="O34" i="5"/>
  <c r="O34" i="4"/>
  <c r="O17" i="4"/>
  <c r="M28" i="4"/>
  <c r="O28" i="4"/>
  <c r="M35" i="4"/>
  <c r="O35" i="4"/>
  <c r="O38" i="4"/>
  <c r="P38" i="4" s="1"/>
  <c r="O18" i="4"/>
  <c r="O29" i="4"/>
  <c r="M34" i="4"/>
  <c r="M39" i="4"/>
  <c r="O39" i="4"/>
  <c r="M40" i="4"/>
  <c r="M47" i="4"/>
  <c r="O47" i="4"/>
  <c r="M48" i="4"/>
  <c r="M53" i="4"/>
  <c r="O19" i="5"/>
  <c r="M21" i="5"/>
  <c r="O21" i="5"/>
  <c r="O22" i="5"/>
  <c r="M30" i="5"/>
  <c r="O35" i="5"/>
  <c r="M37" i="5"/>
  <c r="O37" i="5"/>
  <c r="O38" i="5"/>
  <c r="M28" i="12"/>
  <c r="O28" i="12"/>
  <c r="K21" i="11"/>
  <c r="M93" i="10"/>
  <c r="M101" i="10"/>
  <c r="M109" i="10"/>
  <c r="K37" i="9"/>
  <c r="M46" i="9"/>
  <c r="K55" i="9"/>
  <c r="K61" i="9"/>
  <c r="M110" i="9"/>
  <c r="O110" i="9"/>
  <c r="M16" i="12"/>
  <c r="O16" i="12"/>
  <c r="M32" i="12"/>
  <c r="O32" i="12"/>
  <c r="M40" i="12"/>
  <c r="O40" i="12"/>
  <c r="K33" i="11"/>
  <c r="K44" i="11"/>
  <c r="M29" i="10"/>
  <c r="O29" i="10"/>
  <c r="K49" i="10"/>
  <c r="K81" i="10"/>
  <c r="K28" i="9"/>
  <c r="M38" i="9"/>
  <c r="O38" i="9"/>
  <c r="M62" i="9"/>
  <c r="O62" i="9"/>
  <c r="O66" i="9"/>
  <c r="K92" i="9"/>
  <c r="K100" i="9"/>
  <c r="K108" i="9"/>
  <c r="M20" i="12"/>
  <c r="O20" i="12"/>
  <c r="K16" i="11"/>
  <c r="O40" i="11"/>
  <c r="M20" i="10"/>
  <c r="K23" i="10"/>
  <c r="M28" i="10"/>
  <c r="K28" i="10"/>
  <c r="M36" i="10"/>
  <c r="O36" i="10"/>
  <c r="M44" i="10"/>
  <c r="M52" i="10"/>
  <c r="M60" i="10"/>
  <c r="M68" i="10"/>
  <c r="M76" i="10"/>
  <c r="M84" i="10"/>
  <c r="O112" i="10"/>
  <c r="O18" i="9"/>
  <c r="K35" i="9"/>
  <c r="K46" i="9"/>
  <c r="K49" i="9"/>
  <c r="M58" i="9"/>
  <c r="K67" i="9"/>
  <c r="O74" i="9"/>
  <c r="P74" i="9" s="1"/>
  <c r="M74" i="9"/>
  <c r="K77" i="9"/>
  <c r="K16" i="7"/>
  <c r="M24" i="12"/>
  <c r="O24" i="12"/>
  <c r="K30" i="12"/>
  <c r="M36" i="12"/>
  <c r="O36" i="12"/>
  <c r="K38" i="12"/>
  <c r="M44" i="12"/>
  <c r="O44" i="12"/>
  <c r="M33" i="10"/>
  <c r="M41" i="10"/>
  <c r="M49" i="10"/>
  <c r="M57" i="10"/>
  <c r="M65" i="10"/>
  <c r="M73" i="10"/>
  <c r="M81" i="10"/>
  <c r="M89" i="10"/>
  <c r="M92" i="10"/>
  <c r="M100" i="10"/>
  <c r="M108" i="10"/>
  <c r="K36" i="9"/>
  <c r="K44" i="9"/>
  <c r="K51" i="9"/>
  <c r="M54" i="9"/>
  <c r="K60" i="9"/>
  <c r="M66" i="9"/>
  <c r="K68" i="9"/>
  <c r="K79" i="9"/>
  <c r="M82" i="9"/>
  <c r="O86" i="9"/>
  <c r="M86" i="9"/>
  <c r="K90" i="9"/>
  <c r="K93" i="9"/>
  <c r="O98" i="9"/>
  <c r="O106" i="9"/>
  <c r="K109" i="9"/>
  <c r="K113" i="9"/>
  <c r="K21" i="8"/>
  <c r="O89" i="9"/>
  <c r="K21" i="9"/>
  <c r="M16" i="6"/>
  <c r="K16" i="6"/>
  <c r="K18" i="6"/>
  <c r="O33" i="6"/>
  <c r="O26" i="9"/>
  <c r="M30" i="9"/>
  <c r="O34" i="9"/>
  <c r="P34" i="9" s="1"/>
  <c r="M50" i="9"/>
  <c r="K59" i="9"/>
  <c r="M78" i="9"/>
  <c r="O91" i="9"/>
  <c r="O111" i="9"/>
  <c r="K17" i="7"/>
  <c r="M16" i="8"/>
  <c r="K30" i="6"/>
  <c r="N109" i="10"/>
  <c r="L109" i="10"/>
  <c r="N105" i="10"/>
  <c r="N101" i="10"/>
  <c r="L101" i="10"/>
  <c r="N97" i="10"/>
  <c r="N93" i="10"/>
  <c r="L93" i="10"/>
  <c r="N89" i="10"/>
  <c r="O85" i="10"/>
  <c r="N85" i="10"/>
  <c r="N81" i="10"/>
  <c r="N77" i="10"/>
  <c r="N73" i="10"/>
  <c r="N69" i="10"/>
  <c r="N65" i="10"/>
  <c r="O61" i="10"/>
  <c r="N61" i="10"/>
  <c r="N57" i="10"/>
  <c r="N53" i="10"/>
  <c r="N49" i="10"/>
  <c r="O45" i="10"/>
  <c r="N45" i="10"/>
  <c r="N41" i="10"/>
  <c r="N37" i="10"/>
  <c r="N33" i="10"/>
  <c r="N29" i="10"/>
  <c r="L29" i="10"/>
  <c r="N25" i="10"/>
  <c r="M25" i="10"/>
  <c r="N111" i="9"/>
  <c r="L111" i="9"/>
  <c r="N107" i="9"/>
  <c r="L107" i="9"/>
  <c r="N103" i="9"/>
  <c r="L103" i="9"/>
  <c r="L99" i="9"/>
  <c r="O99" i="9"/>
  <c r="M95" i="9"/>
  <c r="L95" i="9"/>
  <c r="N95" i="9"/>
  <c r="L91" i="9"/>
  <c r="N91" i="9"/>
  <c r="L87" i="9"/>
  <c r="N87" i="9"/>
  <c r="O83" i="9"/>
  <c r="N83" i="9"/>
  <c r="L83" i="9"/>
  <c r="L79" i="9"/>
  <c r="N79" i="9"/>
  <c r="N75" i="9"/>
  <c r="L75" i="9"/>
  <c r="L71" i="9"/>
  <c r="L67" i="9"/>
  <c r="N67" i="9"/>
  <c r="M67" i="9"/>
  <c r="N63" i="9"/>
  <c r="L63" i="9"/>
  <c r="N59" i="9"/>
  <c r="N55" i="9"/>
  <c r="L55" i="9"/>
  <c r="L51" i="9"/>
  <c r="N51" i="9"/>
  <c r="L47" i="9"/>
  <c r="O47" i="9"/>
  <c r="N47" i="9"/>
  <c r="N43" i="9"/>
  <c r="L43" i="9"/>
  <c r="L39" i="9"/>
  <c r="N39" i="9"/>
  <c r="M35" i="9"/>
  <c r="L35" i="9"/>
  <c r="N35" i="9"/>
  <c r="L31" i="9"/>
  <c r="N31" i="9"/>
  <c r="N27" i="9"/>
  <c r="L27" i="9"/>
  <c r="L23" i="9"/>
  <c r="N23" i="9"/>
  <c r="N19" i="9"/>
  <c r="M19" i="9"/>
  <c r="L19" i="9"/>
  <c r="L15" i="9"/>
  <c r="N15" i="9"/>
  <c r="N25" i="8"/>
  <c r="L25" i="8"/>
  <c r="N21" i="8"/>
  <c r="L21" i="8"/>
  <c r="N17" i="8"/>
  <c r="L17" i="8"/>
  <c r="O15" i="7"/>
  <c r="N15" i="7"/>
  <c r="L15" i="7"/>
  <c r="L37" i="6"/>
  <c r="N37" i="6"/>
  <c r="M37" i="6"/>
  <c r="N33" i="6"/>
  <c r="M33" i="6"/>
  <c r="L33" i="6"/>
  <c r="N29" i="6"/>
  <c r="M29" i="6"/>
  <c r="L29" i="6"/>
  <c r="N25" i="6"/>
  <c r="M25" i="6"/>
  <c r="L25" i="6"/>
  <c r="L21" i="6"/>
  <c r="N21" i="6"/>
  <c r="M21" i="6"/>
  <c r="L17" i="6"/>
  <c r="N17" i="6"/>
  <c r="M45" i="10"/>
  <c r="M61" i="10"/>
  <c r="M85" i="10"/>
  <c r="M17" i="8"/>
  <c r="M25" i="8"/>
  <c r="M21" i="8"/>
  <c r="O72" i="9"/>
  <c r="O64" i="9"/>
  <c r="O52" i="9"/>
  <c r="N26" i="12"/>
  <c r="L26" i="12"/>
  <c r="N18" i="12"/>
  <c r="L18" i="12"/>
  <c r="L14" i="12"/>
  <c r="H14" i="12"/>
  <c r="O14" i="12" s="1"/>
  <c r="L14" i="8"/>
  <c r="H14" i="8"/>
  <c r="M14" i="8" s="1"/>
  <c r="K22" i="6"/>
  <c r="K27" i="11"/>
  <c r="K26" i="6"/>
  <c r="K14" i="4"/>
  <c r="K14" i="9"/>
  <c r="O26" i="11"/>
  <c r="O22" i="11"/>
  <c r="O18" i="11"/>
  <c r="O25" i="10"/>
  <c r="O25" i="6"/>
  <c r="O21" i="6"/>
  <c r="O17" i="6"/>
  <c r="O14" i="9"/>
  <c r="O14" i="5"/>
  <c r="P14" i="5" s="1"/>
  <c r="L47" i="12"/>
  <c r="O47" i="12"/>
  <c r="N47" i="12"/>
  <c r="N43" i="12"/>
  <c r="L43" i="12"/>
  <c r="O43" i="12"/>
  <c r="O39" i="12"/>
  <c r="N39" i="12"/>
  <c r="L39" i="12"/>
  <c r="L35" i="12"/>
  <c r="O35" i="12"/>
  <c r="N35" i="12"/>
  <c r="O31" i="12"/>
  <c r="N31" i="12"/>
  <c r="L31" i="12"/>
  <c r="N27" i="12"/>
  <c r="L27" i="12"/>
  <c r="N23" i="12"/>
  <c r="L23" i="12"/>
  <c r="N19" i="12"/>
  <c r="L19" i="12"/>
  <c r="L15" i="12"/>
  <c r="N15" i="12"/>
  <c r="M41" i="11"/>
  <c r="N41" i="11"/>
  <c r="O37" i="11"/>
  <c r="L37" i="11"/>
  <c r="O33" i="11"/>
  <c r="N33" i="11"/>
  <c r="N29" i="11"/>
  <c r="M29" i="11"/>
  <c r="M21" i="11"/>
  <c r="N21" i="11"/>
  <c r="M17" i="11"/>
  <c r="L17" i="11"/>
  <c r="O27" i="12"/>
  <c r="O23" i="12"/>
  <c r="O19" i="12"/>
  <c r="O15" i="12"/>
  <c r="M15" i="12"/>
  <c r="K20" i="9"/>
  <c r="K15" i="8"/>
  <c r="K19" i="8"/>
  <c r="K21" i="6"/>
  <c r="K25" i="10"/>
  <c r="O24" i="10"/>
  <c r="O16" i="10"/>
  <c r="O27" i="9"/>
  <c r="O23" i="9"/>
  <c r="O19" i="9"/>
  <c r="O15" i="9"/>
  <c r="O28" i="6"/>
  <c r="O24" i="6"/>
  <c r="O20" i="6"/>
  <c r="K25" i="6"/>
  <c r="K23" i="8"/>
  <c r="N46" i="12"/>
  <c r="L46" i="12"/>
  <c r="N42" i="12"/>
  <c r="N38" i="12"/>
  <c r="L38" i="12"/>
  <c r="N34" i="12"/>
  <c r="N30" i="12"/>
  <c r="L30" i="12"/>
  <c r="N22" i="12"/>
  <c r="L22" i="12"/>
  <c r="L44" i="11"/>
  <c r="O44" i="11"/>
  <c r="N44" i="11"/>
  <c r="L40" i="11"/>
  <c r="N40" i="11"/>
  <c r="L36" i="11"/>
  <c r="N36" i="11"/>
  <c r="N32" i="11"/>
  <c r="L32" i="11"/>
  <c r="N28" i="11"/>
  <c r="L28" i="11"/>
  <c r="N24" i="11"/>
  <c r="L24" i="11"/>
  <c r="N20" i="11"/>
  <c r="L20" i="11"/>
  <c r="N16" i="11"/>
  <c r="L16" i="11"/>
  <c r="O26" i="12"/>
  <c r="O22" i="12"/>
  <c r="O18" i="12"/>
  <c r="O25" i="11"/>
  <c r="K25" i="11"/>
  <c r="K18" i="12"/>
  <c r="K22" i="12"/>
  <c r="K26" i="12"/>
  <c r="K15" i="9"/>
  <c r="K18" i="8"/>
  <c r="M112" i="9"/>
  <c r="K19" i="9"/>
  <c r="K23" i="9"/>
  <c r="M48" i="9"/>
  <c r="M52" i="9"/>
  <c r="K27" i="9"/>
  <c r="M76" i="9"/>
  <c r="M56" i="9"/>
  <c r="K26" i="8"/>
  <c r="K22" i="8"/>
  <c r="L14" i="7"/>
  <c r="N14" i="7"/>
  <c r="P17" i="4"/>
  <c r="L14" i="10"/>
  <c r="O14" i="10"/>
  <c r="O14" i="6"/>
  <c r="N14" i="6"/>
  <c r="L14" i="6"/>
  <c r="L41" i="11"/>
  <c r="O41" i="11"/>
  <c r="N37" i="11"/>
  <c r="M37" i="11"/>
  <c r="M33" i="11"/>
  <c r="L33" i="11"/>
  <c r="L29" i="11"/>
  <c r="N25" i="11"/>
  <c r="M25" i="11"/>
  <c r="L21" i="11"/>
  <c r="O21" i="11"/>
  <c r="N17" i="11"/>
  <c r="O111" i="10"/>
  <c r="N111" i="10"/>
  <c r="L107" i="10"/>
  <c r="O107" i="10"/>
  <c r="O103" i="10"/>
  <c r="N103" i="10"/>
  <c r="L99" i="10"/>
  <c r="O99" i="10"/>
  <c r="O95" i="10"/>
  <c r="N95" i="10"/>
  <c r="L91" i="10"/>
  <c r="O91" i="10"/>
  <c r="O87" i="10"/>
  <c r="N87" i="10"/>
  <c r="L83" i="10"/>
  <c r="O83" i="10"/>
  <c r="O79" i="10"/>
  <c r="N79" i="10"/>
  <c r="L75" i="10"/>
  <c r="O75" i="10"/>
  <c r="O71" i="10"/>
  <c r="N71" i="10"/>
  <c r="L67" i="10"/>
  <c r="O67" i="10"/>
  <c r="O63" i="10"/>
  <c r="N63" i="10"/>
  <c r="L59" i="10"/>
  <c r="O59" i="10"/>
  <c r="O55" i="10"/>
  <c r="N55" i="10"/>
  <c r="L51" i="10"/>
  <c r="O51" i="10"/>
  <c r="O47" i="10"/>
  <c r="N47" i="10"/>
  <c r="L43" i="10"/>
  <c r="O43" i="10"/>
  <c r="O39" i="10"/>
  <c r="N39" i="10"/>
  <c r="L35" i="10"/>
  <c r="O35" i="10"/>
  <c r="O31" i="10"/>
  <c r="N31" i="10"/>
  <c r="L27" i="10"/>
  <c r="O27" i="10"/>
  <c r="O23" i="10"/>
  <c r="N23" i="10"/>
  <c r="L19" i="10"/>
  <c r="O19" i="10"/>
  <c r="O15" i="10"/>
  <c r="N15" i="10"/>
  <c r="N113" i="9"/>
  <c r="L113" i="9"/>
  <c r="N109" i="9"/>
  <c r="L109" i="9"/>
  <c r="O109" i="9"/>
  <c r="O105" i="9"/>
  <c r="L105" i="9"/>
  <c r="N105" i="9"/>
  <c r="L101" i="9"/>
  <c r="O101" i="9"/>
  <c r="N101" i="9"/>
  <c r="L97" i="9"/>
  <c r="N97" i="9"/>
  <c r="O97" i="9"/>
  <c r="O93" i="9"/>
  <c r="L93" i="9"/>
  <c r="L89" i="9"/>
  <c r="N89" i="9"/>
  <c r="O85" i="9"/>
  <c r="N85" i="9"/>
  <c r="L85" i="9"/>
  <c r="O81" i="9"/>
  <c r="N81" i="9"/>
  <c r="O77" i="9"/>
  <c r="N77" i="9"/>
  <c r="L77" i="9"/>
  <c r="P22" i="4"/>
  <c r="P33" i="4"/>
  <c r="N14" i="10"/>
  <c r="L73" i="9"/>
  <c r="O73" i="9"/>
  <c r="N73" i="9"/>
  <c r="O69" i="9"/>
  <c r="N69" i="9"/>
  <c r="L69" i="9"/>
  <c r="L65" i="9"/>
  <c r="O65" i="9"/>
  <c r="N65" i="9"/>
  <c r="O61" i="9"/>
  <c r="N61" i="9"/>
  <c r="L61" i="9"/>
  <c r="O57" i="9"/>
  <c r="N57" i="9"/>
  <c r="L57" i="9"/>
  <c r="N53" i="9"/>
  <c r="O53" i="9"/>
  <c r="L53" i="9"/>
  <c r="N49" i="9"/>
  <c r="O49" i="9"/>
  <c r="N45" i="9"/>
  <c r="O45" i="9"/>
  <c r="L45" i="9"/>
  <c r="L41" i="9"/>
  <c r="O41" i="9"/>
  <c r="N41" i="9"/>
  <c r="L37" i="9"/>
  <c r="O37" i="9"/>
  <c r="N37" i="9"/>
  <c r="L33" i="9"/>
  <c r="O33" i="9"/>
  <c r="N33" i="9"/>
  <c r="L29" i="9"/>
  <c r="L25" i="9"/>
  <c r="N25" i="9"/>
  <c r="O25" i="9"/>
  <c r="O21" i="9"/>
  <c r="N21" i="9"/>
  <c r="L21" i="9"/>
  <c r="O17" i="9"/>
  <c r="N17" i="9"/>
  <c r="L17" i="9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N17" i="7"/>
  <c r="L17" i="7"/>
  <c r="O17" i="7"/>
  <c r="O39" i="6"/>
  <c r="N39" i="6"/>
  <c r="L39" i="6"/>
  <c r="L35" i="6"/>
  <c r="O35" i="6"/>
  <c r="N35" i="6"/>
  <c r="O31" i="6"/>
  <c r="N31" i="6"/>
  <c r="L31" i="6"/>
  <c r="L27" i="6"/>
  <c r="O27" i="6"/>
  <c r="N27" i="6"/>
  <c r="O23" i="6"/>
  <c r="N23" i="6"/>
  <c r="L23" i="6"/>
  <c r="L19" i="6"/>
  <c r="O19" i="6"/>
  <c r="N19" i="6"/>
  <c r="O15" i="6"/>
  <c r="N15" i="6"/>
  <c r="L15" i="6"/>
  <c r="M101" i="9"/>
  <c r="K14" i="11"/>
  <c r="M14" i="10"/>
  <c r="M15" i="10"/>
  <c r="M19" i="10"/>
  <c r="M23" i="10"/>
  <c r="M27" i="10"/>
  <c r="M31" i="10"/>
  <c r="M35" i="10"/>
  <c r="M39" i="10"/>
  <c r="M43" i="10"/>
  <c r="M47" i="10"/>
  <c r="M51" i="10"/>
  <c r="M55" i="10"/>
  <c r="M59" i="10"/>
  <c r="M63" i="10"/>
  <c r="M67" i="10"/>
  <c r="M71" i="10"/>
  <c r="M75" i="10"/>
  <c r="M79" i="10"/>
  <c r="M83" i="10"/>
  <c r="M87" i="10"/>
  <c r="M91" i="10"/>
  <c r="M95" i="10"/>
  <c r="M99" i="10"/>
  <c r="M103" i="10"/>
  <c r="M107" i="10"/>
  <c r="M111" i="10"/>
  <c r="M29" i="9"/>
  <c r="M45" i="9"/>
  <c r="M57" i="9"/>
  <c r="M109" i="9"/>
  <c r="M41" i="9"/>
  <c r="M93" i="9"/>
  <c r="M97" i="9"/>
  <c r="M37" i="9"/>
  <c r="P46" i="9"/>
  <c r="M49" i="9"/>
  <c r="M53" i="9"/>
  <c r="M77" i="9"/>
  <c r="M89" i="9"/>
  <c r="M21" i="9"/>
  <c r="M61" i="9"/>
  <c r="M69" i="9"/>
  <c r="M81" i="9"/>
  <c r="M113" i="9"/>
  <c r="M17" i="7"/>
  <c r="O14" i="11"/>
  <c r="K16" i="4"/>
  <c r="M25" i="4"/>
  <c r="M30" i="4"/>
  <c r="P30" i="4" s="1"/>
  <c r="K32" i="4"/>
  <c r="M49" i="4"/>
  <c r="P49" i="4" s="1"/>
  <c r="M54" i="4"/>
  <c r="M24" i="5"/>
  <c r="P24" i="5" s="1"/>
  <c r="K24" i="5"/>
  <c r="M40" i="5"/>
  <c r="P40" i="5" s="1"/>
  <c r="K40" i="5"/>
  <c r="M21" i="4"/>
  <c r="P21" i="4" s="1"/>
  <c r="M26" i="4"/>
  <c r="P26" i="4" s="1"/>
  <c r="M37" i="4"/>
  <c r="P37" i="4" s="1"/>
  <c r="M41" i="4"/>
  <c r="M45" i="4"/>
  <c r="M50" i="4"/>
  <c r="M28" i="5"/>
  <c r="P28" i="5" s="1"/>
  <c r="K28" i="5"/>
  <c r="M44" i="5"/>
  <c r="P44" i="5" s="1"/>
  <c r="K44" i="5"/>
  <c r="M16" i="5"/>
  <c r="P16" i="5" s="1"/>
  <c r="K16" i="5"/>
  <c r="M32" i="5"/>
  <c r="P32" i="5" s="1"/>
  <c r="K32" i="5"/>
  <c r="K20" i="4"/>
  <c r="K36" i="4"/>
  <c r="M20" i="5"/>
  <c r="P20" i="5" s="1"/>
  <c r="K20" i="5"/>
  <c r="M36" i="5"/>
  <c r="P36" i="5" s="1"/>
  <c r="K36" i="5"/>
  <c r="K17" i="5"/>
  <c r="K21" i="5"/>
  <c r="K25" i="5"/>
  <c r="K29" i="5"/>
  <c r="K33" i="5"/>
  <c r="K37" i="5"/>
  <c r="K41" i="5"/>
  <c r="K45" i="5"/>
  <c r="M19" i="12"/>
  <c r="K19" i="12"/>
  <c r="K21" i="12"/>
  <c r="M21" i="12"/>
  <c r="P21" i="12" s="1"/>
  <c r="M23" i="12"/>
  <c r="K23" i="12"/>
  <c r="K25" i="12"/>
  <c r="M25" i="12"/>
  <c r="P25" i="12" s="1"/>
  <c r="M27" i="12"/>
  <c r="K27" i="12"/>
  <c r="K29" i="12"/>
  <c r="M29" i="12"/>
  <c r="P29" i="12" s="1"/>
  <c r="M31" i="12"/>
  <c r="K31" i="12"/>
  <c r="K33" i="12"/>
  <c r="M33" i="12"/>
  <c r="P33" i="12" s="1"/>
  <c r="M35" i="12"/>
  <c r="K35" i="12"/>
  <c r="K37" i="12"/>
  <c r="M37" i="12"/>
  <c r="P37" i="12" s="1"/>
  <c r="M39" i="12"/>
  <c r="K39" i="12"/>
  <c r="K41" i="12"/>
  <c r="M41" i="12"/>
  <c r="P41" i="12" s="1"/>
  <c r="M43" i="12"/>
  <c r="K43" i="12"/>
  <c r="K45" i="12"/>
  <c r="M45" i="12"/>
  <c r="P45" i="12" s="1"/>
  <c r="M47" i="12"/>
  <c r="K47" i="12"/>
  <c r="K15" i="12"/>
  <c r="M17" i="12"/>
  <c r="P17" i="12" s="1"/>
  <c r="K22" i="11"/>
  <c r="M22" i="11"/>
  <c r="K38" i="11"/>
  <c r="M38" i="11"/>
  <c r="P38" i="11" s="1"/>
  <c r="K83" i="9"/>
  <c r="M83" i="9"/>
  <c r="K18" i="11"/>
  <c r="M18" i="11"/>
  <c r="M27" i="11"/>
  <c r="P27" i="11" s="1"/>
  <c r="K34" i="11"/>
  <c r="M34" i="11"/>
  <c r="P34" i="11" s="1"/>
  <c r="M43" i="11"/>
  <c r="P43" i="11" s="1"/>
  <c r="M23" i="11"/>
  <c r="K30" i="11"/>
  <c r="M30" i="11"/>
  <c r="P30" i="11" s="1"/>
  <c r="M39" i="11"/>
  <c r="P39" i="11" s="1"/>
  <c r="K26" i="11"/>
  <c r="M26" i="11"/>
  <c r="K42" i="11"/>
  <c r="M42" i="11"/>
  <c r="P42" i="11" s="1"/>
  <c r="M16" i="10"/>
  <c r="K16" i="10"/>
  <c r="M24" i="10"/>
  <c r="K24" i="10"/>
  <c r="M32" i="10"/>
  <c r="P32" i="10" s="1"/>
  <c r="K32" i="10"/>
  <c r="M40" i="10"/>
  <c r="P40" i="10" s="1"/>
  <c r="K40" i="10"/>
  <c r="M48" i="10"/>
  <c r="P48" i="10" s="1"/>
  <c r="K48" i="10"/>
  <c r="M56" i="10"/>
  <c r="P56" i="10" s="1"/>
  <c r="K56" i="10"/>
  <c r="M64" i="10"/>
  <c r="P64" i="10" s="1"/>
  <c r="K64" i="10"/>
  <c r="M72" i="10"/>
  <c r="P72" i="10" s="1"/>
  <c r="K72" i="10"/>
  <c r="M80" i="10"/>
  <c r="P80" i="10" s="1"/>
  <c r="K80" i="10"/>
  <c r="M88" i="10"/>
  <c r="P88" i="10" s="1"/>
  <c r="K88" i="10"/>
  <c r="M96" i="10"/>
  <c r="P96" i="10" s="1"/>
  <c r="K96" i="10"/>
  <c r="M104" i="10"/>
  <c r="P104" i="10" s="1"/>
  <c r="K104" i="10"/>
  <c r="M17" i="6"/>
  <c r="K17" i="6"/>
  <c r="M25" i="9"/>
  <c r="K25" i="9"/>
  <c r="M33" i="9"/>
  <c r="K33" i="9"/>
  <c r="M42" i="9"/>
  <c r="P42" i="9" s="1"/>
  <c r="K42" i="9"/>
  <c r="M73" i="9"/>
  <c r="K73" i="9"/>
  <c r="M102" i="9"/>
  <c r="P102" i="9" s="1"/>
  <c r="K102" i="9"/>
  <c r="K19" i="10"/>
  <c r="K27" i="10"/>
  <c r="K35" i="10"/>
  <c r="P36" i="10"/>
  <c r="K43" i="10"/>
  <c r="K51" i="10"/>
  <c r="K59" i="10"/>
  <c r="K67" i="10"/>
  <c r="K75" i="10"/>
  <c r="K83" i="10"/>
  <c r="K91" i="10"/>
  <c r="K99" i="10"/>
  <c r="K107" i="10"/>
  <c r="M17" i="9"/>
  <c r="K17" i="9"/>
  <c r="K47" i="9"/>
  <c r="M47" i="9"/>
  <c r="M65" i="9"/>
  <c r="K65" i="9"/>
  <c r="M85" i="9"/>
  <c r="K85" i="9"/>
  <c r="M94" i="9"/>
  <c r="P94" i="9" s="1"/>
  <c r="K94" i="9"/>
  <c r="M24" i="8"/>
  <c r="P24" i="8" s="1"/>
  <c r="K24" i="8"/>
  <c r="M112" i="10"/>
  <c r="M22" i="9"/>
  <c r="P22" i="9" s="1"/>
  <c r="K22" i="9"/>
  <c r="M70" i="9"/>
  <c r="P70" i="9" s="1"/>
  <c r="K70" i="9"/>
  <c r="K99" i="9"/>
  <c r="M99" i="9"/>
  <c r="M105" i="9"/>
  <c r="K105" i="9"/>
  <c r="K45" i="9"/>
  <c r="K53" i="9"/>
  <c r="K57" i="9"/>
  <c r="K81" i="9"/>
  <c r="K89" i="9"/>
  <c r="K97" i="9"/>
  <c r="K27" i="8"/>
  <c r="M27" i="8"/>
  <c r="M15" i="9"/>
  <c r="M31" i="9"/>
  <c r="M51" i="9"/>
  <c r="M63" i="9"/>
  <c r="M111" i="9"/>
  <c r="M20" i="6"/>
  <c r="K20" i="6"/>
  <c r="M28" i="6"/>
  <c r="K28" i="6"/>
  <c r="M36" i="6"/>
  <c r="P36" i="6" s="1"/>
  <c r="K36" i="6"/>
  <c r="M24" i="6"/>
  <c r="K24" i="6"/>
  <c r="M32" i="6"/>
  <c r="P32" i="6" s="1"/>
  <c r="K32" i="6"/>
  <c r="M14" i="4"/>
  <c r="P14" i="4" s="1"/>
  <c r="N46" i="5"/>
  <c r="G17" i="2" s="1"/>
  <c r="P18" i="4"/>
  <c r="P29" i="4"/>
  <c r="P34" i="4"/>
  <c r="P53" i="4"/>
  <c r="N14" i="9"/>
  <c r="L14" i="9"/>
  <c r="O110" i="10"/>
  <c r="N110" i="10"/>
  <c r="O106" i="10"/>
  <c r="N106" i="10"/>
  <c r="O102" i="10"/>
  <c r="N102" i="10"/>
  <c r="O98" i="10"/>
  <c r="N98" i="10"/>
  <c r="O94" i="10"/>
  <c r="N94" i="10"/>
  <c r="O90" i="10"/>
  <c r="N90" i="10"/>
  <c r="O86" i="10"/>
  <c r="N86" i="10"/>
  <c r="O82" i="10"/>
  <c r="N82" i="10"/>
  <c r="O78" i="10"/>
  <c r="N78" i="10"/>
  <c r="O74" i="10"/>
  <c r="N74" i="10"/>
  <c r="O70" i="10"/>
  <c r="N70" i="10"/>
  <c r="O66" i="10"/>
  <c r="N66" i="10"/>
  <c r="O62" i="10"/>
  <c r="N62" i="10"/>
  <c r="O58" i="10"/>
  <c r="N58" i="10"/>
  <c r="O54" i="10"/>
  <c r="N54" i="10"/>
  <c r="O50" i="10"/>
  <c r="N50" i="10"/>
  <c r="O46" i="10"/>
  <c r="N46" i="10"/>
  <c r="O42" i="10"/>
  <c r="N42" i="10"/>
  <c r="O38" i="10"/>
  <c r="N38" i="10"/>
  <c r="O34" i="10"/>
  <c r="N34" i="10"/>
  <c r="O30" i="10"/>
  <c r="N30" i="10"/>
  <c r="O26" i="10"/>
  <c r="N26" i="10"/>
  <c r="O22" i="10"/>
  <c r="N22" i="10"/>
  <c r="O18" i="10"/>
  <c r="N18" i="10"/>
  <c r="M14" i="9"/>
  <c r="P110" i="9"/>
  <c r="O112" i="9"/>
  <c r="N112" i="9"/>
  <c r="L112" i="9"/>
  <c r="O108" i="9"/>
  <c r="N108" i="9"/>
  <c r="O104" i="9"/>
  <c r="N104" i="9"/>
  <c r="O100" i="9"/>
  <c r="N100" i="9"/>
  <c r="L100" i="9"/>
  <c r="O96" i="9"/>
  <c r="N96" i="9"/>
  <c r="L92" i="9"/>
  <c r="O92" i="9"/>
  <c r="L88" i="9"/>
  <c r="O88" i="9"/>
  <c r="N84" i="9"/>
  <c r="L80" i="9"/>
  <c r="O80" i="9"/>
  <c r="N76" i="9"/>
  <c r="L76" i="9"/>
  <c r="N72" i="9"/>
  <c r="L72" i="9"/>
  <c r="L68" i="9"/>
  <c r="O68" i="9"/>
  <c r="N64" i="9"/>
  <c r="L64" i="9"/>
  <c r="O60" i="9"/>
  <c r="N60" i="9"/>
  <c r="L60" i="9"/>
  <c r="O56" i="9"/>
  <c r="N56" i="9"/>
  <c r="L56" i="9"/>
  <c r="N52" i="9"/>
  <c r="L52" i="9"/>
  <c r="O48" i="9"/>
  <c r="N48" i="9"/>
  <c r="L48" i="9"/>
  <c r="O44" i="9"/>
  <c r="N44" i="9"/>
  <c r="O40" i="9"/>
  <c r="N40" i="9"/>
  <c r="O36" i="9"/>
  <c r="N36" i="9"/>
  <c r="L36" i="9"/>
  <c r="O32" i="9"/>
  <c r="N32" i="9"/>
  <c r="L28" i="9"/>
  <c r="O28" i="9"/>
  <c r="L24" i="9"/>
  <c r="O24" i="9"/>
  <c r="O20" i="9"/>
  <c r="N20" i="9"/>
  <c r="L16" i="9"/>
  <c r="O16" i="9"/>
  <c r="M26" i="8"/>
  <c r="L26" i="8"/>
  <c r="O26" i="8"/>
  <c r="N26" i="8"/>
  <c r="L22" i="8"/>
  <c r="O22" i="8"/>
  <c r="N22" i="8"/>
  <c r="M22" i="8"/>
  <c r="O18" i="8"/>
  <c r="N18" i="8"/>
  <c r="M18" i="8"/>
  <c r="L18" i="8"/>
  <c r="L16" i="7"/>
  <c r="N16" i="7"/>
  <c r="O16" i="7"/>
  <c r="L38" i="6"/>
  <c r="N38" i="6"/>
  <c r="M38" i="6"/>
  <c r="L34" i="6"/>
  <c r="N34" i="6"/>
  <c r="M34" i="6"/>
  <c r="M30" i="6"/>
  <c r="L30" i="6"/>
  <c r="O30" i="6"/>
  <c r="N30" i="6"/>
  <c r="M26" i="6"/>
  <c r="L26" i="6"/>
  <c r="O26" i="6"/>
  <c r="N26" i="6"/>
  <c r="M22" i="6"/>
  <c r="L22" i="6"/>
  <c r="O22" i="6"/>
  <c r="N22" i="6"/>
  <c r="M18" i="6"/>
  <c r="L18" i="6"/>
  <c r="O18" i="6"/>
  <c r="N18" i="6"/>
  <c r="M28" i="9"/>
  <c r="M64" i="9"/>
  <c r="M68" i="9"/>
  <c r="M72" i="9"/>
  <c r="M92" i="9"/>
  <c r="M20" i="9"/>
  <c r="M24" i="9"/>
  <c r="M44" i="9"/>
  <c r="M80" i="9"/>
  <c r="M84" i="9"/>
  <c r="M88" i="9"/>
  <c r="M108" i="9"/>
  <c r="M18" i="10"/>
  <c r="M22" i="10"/>
  <c r="M26" i="10"/>
  <c r="M30" i="10"/>
  <c r="M34" i="10"/>
  <c r="M38" i="10"/>
  <c r="M42" i="10"/>
  <c r="M46" i="10"/>
  <c r="M50" i="10"/>
  <c r="M54" i="10"/>
  <c r="M58" i="10"/>
  <c r="M62" i="10"/>
  <c r="M66" i="10"/>
  <c r="M70" i="10"/>
  <c r="M74" i="10"/>
  <c r="M78" i="10"/>
  <c r="M82" i="10"/>
  <c r="M86" i="10"/>
  <c r="M90" i="10"/>
  <c r="M94" i="10"/>
  <c r="M98" i="10"/>
  <c r="M102" i="10"/>
  <c r="M106" i="10"/>
  <c r="M110" i="10"/>
  <c r="M32" i="9"/>
  <c r="M36" i="9"/>
  <c r="M40" i="9"/>
  <c r="M60" i="9"/>
  <c r="M96" i="9"/>
  <c r="M100" i="9"/>
  <c r="M104" i="9"/>
  <c r="M16" i="7"/>
  <c r="K14" i="6"/>
  <c r="M14" i="6"/>
  <c r="P54" i="4"/>
  <c r="L46" i="5"/>
  <c r="I17" i="2" s="1"/>
  <c r="P15" i="4"/>
  <c r="P19" i="4"/>
  <c r="P23" i="4"/>
  <c r="P28" i="4"/>
  <c r="P32" i="4"/>
  <c r="P36" i="4"/>
  <c r="P17" i="5"/>
  <c r="P18" i="5"/>
  <c r="P21" i="5"/>
  <c r="P22" i="5"/>
  <c r="P25" i="5"/>
  <c r="P26" i="5"/>
  <c r="P29" i="5"/>
  <c r="P30" i="5"/>
  <c r="P33" i="5"/>
  <c r="P34" i="5"/>
  <c r="P37" i="5"/>
  <c r="P38" i="5"/>
  <c r="P41" i="5"/>
  <c r="P42" i="5"/>
  <c r="P45" i="5"/>
  <c r="P44" i="4"/>
  <c r="P42" i="4"/>
  <c r="P47" i="4"/>
  <c r="P55" i="4"/>
  <c r="P15" i="12"/>
  <c r="P16" i="12"/>
  <c r="P20" i="12"/>
  <c r="P24" i="12"/>
  <c r="P28" i="12"/>
  <c r="P40" i="12"/>
  <c r="P44" i="12"/>
  <c r="P25" i="11"/>
  <c r="P41" i="11"/>
  <c r="P26" i="9"/>
  <c r="P45" i="9"/>
  <c r="P58" i="9"/>
  <c r="P90" i="9"/>
  <c r="P106" i="9"/>
  <c r="P18" i="9"/>
  <c r="P66" i="9"/>
  <c r="P98" i="9"/>
  <c r="M14" i="11"/>
  <c r="O14" i="7"/>
  <c r="N14" i="11"/>
  <c r="M15" i="5"/>
  <c r="P15" i="5" s="1"/>
  <c r="M19" i="5"/>
  <c r="P19" i="5" s="1"/>
  <c r="M23" i="5"/>
  <c r="P23" i="5" s="1"/>
  <c r="M27" i="5"/>
  <c r="P27" i="5" s="1"/>
  <c r="M31" i="5"/>
  <c r="P31" i="5" s="1"/>
  <c r="M35" i="5"/>
  <c r="P35" i="5" s="1"/>
  <c r="M39" i="5"/>
  <c r="P39" i="5" s="1"/>
  <c r="M43" i="5"/>
  <c r="P43" i="5" s="1"/>
  <c r="M14" i="12"/>
  <c r="K16" i="12"/>
  <c r="M18" i="12"/>
  <c r="P18" i="12" s="1"/>
  <c r="K20" i="12"/>
  <c r="M22" i="12"/>
  <c r="P22" i="12" s="1"/>
  <c r="K24" i="12"/>
  <c r="M26" i="12"/>
  <c r="P26" i="12" s="1"/>
  <c r="K28" i="12"/>
  <c r="M30" i="12"/>
  <c r="K32" i="12"/>
  <c r="M34" i="12"/>
  <c r="K36" i="12"/>
  <c r="M38" i="12"/>
  <c r="K40" i="12"/>
  <c r="M42" i="12"/>
  <c r="K44" i="12"/>
  <c r="M46" i="12"/>
  <c r="M16" i="11"/>
  <c r="M20" i="11"/>
  <c r="M24" i="11"/>
  <c r="M28" i="11"/>
  <c r="M32" i="11"/>
  <c r="M36" i="11"/>
  <c r="M40" i="11"/>
  <c r="M44" i="11"/>
  <c r="P44" i="11" s="1"/>
  <c r="K14" i="10"/>
  <c r="K18" i="10"/>
  <c r="K22" i="10"/>
  <c r="K26" i="10"/>
  <c r="K30" i="10"/>
  <c r="K34" i="10"/>
  <c r="K38" i="10"/>
  <c r="K42" i="10"/>
  <c r="K46" i="10"/>
  <c r="K50" i="10"/>
  <c r="K54" i="10"/>
  <c r="K58" i="10"/>
  <c r="K62" i="10"/>
  <c r="K66" i="10"/>
  <c r="K70" i="10"/>
  <c r="K74" i="10"/>
  <c r="K78" i="10"/>
  <c r="K82" i="10"/>
  <c r="K86" i="10"/>
  <c r="K90" i="10"/>
  <c r="K94" i="10"/>
  <c r="K98" i="10"/>
  <c r="K102" i="10"/>
  <c r="K106" i="10"/>
  <c r="K110" i="10"/>
  <c r="M16" i="9"/>
  <c r="K16" i="9"/>
  <c r="K32" i="9"/>
  <c r="K48" i="9"/>
  <c r="K64" i="9"/>
  <c r="K80" i="9"/>
  <c r="K96" i="9"/>
  <c r="P111" i="9"/>
  <c r="K112" i="9"/>
  <c r="M27" i="9"/>
  <c r="P27" i="9" s="1"/>
  <c r="M43" i="9"/>
  <c r="M59" i="9"/>
  <c r="M75" i="9"/>
  <c r="M91" i="9"/>
  <c r="M107" i="9"/>
  <c r="M23" i="9"/>
  <c r="P23" i="9" s="1"/>
  <c r="K24" i="9"/>
  <c r="M39" i="9"/>
  <c r="K40" i="9"/>
  <c r="M55" i="9"/>
  <c r="K56" i="9"/>
  <c r="M71" i="9"/>
  <c r="K72" i="9"/>
  <c r="M87" i="9"/>
  <c r="K88" i="9"/>
  <c r="M103" i="9"/>
  <c r="K104" i="9"/>
  <c r="M20" i="8"/>
  <c r="P20" i="8" s="1"/>
  <c r="K20" i="8"/>
  <c r="M28" i="8"/>
  <c r="P28" i="8" s="1"/>
  <c r="K28" i="8"/>
  <c r="M15" i="8"/>
  <c r="P15" i="8" s="1"/>
  <c r="M23" i="8"/>
  <c r="P23" i="8" s="1"/>
  <c r="K14" i="7"/>
  <c r="M14" i="7"/>
  <c r="M15" i="7"/>
  <c r="K15" i="7"/>
  <c r="M15" i="6"/>
  <c r="P15" i="6" s="1"/>
  <c r="K15" i="6"/>
  <c r="M31" i="6"/>
  <c r="P31" i="6" s="1"/>
  <c r="K31" i="6"/>
  <c r="P14" i="6"/>
  <c r="M19" i="6"/>
  <c r="P19" i="6" s="1"/>
  <c r="K19" i="6"/>
  <c r="M35" i="6"/>
  <c r="P35" i="6" s="1"/>
  <c r="K35" i="6"/>
  <c r="M23" i="6"/>
  <c r="P23" i="6" s="1"/>
  <c r="K23" i="6"/>
  <c r="M39" i="6"/>
  <c r="P39" i="6" s="1"/>
  <c r="K39" i="6"/>
  <c r="M27" i="6"/>
  <c r="P27" i="6" s="1"/>
  <c r="K27" i="6"/>
  <c r="N56" i="4"/>
  <c r="G16" i="2" s="1"/>
  <c r="K19" i="4"/>
  <c r="K23" i="4"/>
  <c r="K27" i="4"/>
  <c r="K31" i="4"/>
  <c r="K55" i="4"/>
  <c r="K15" i="4"/>
  <c r="K35" i="4"/>
  <c r="K39" i="4"/>
  <c r="K43" i="4"/>
  <c r="K47" i="4"/>
  <c r="K51" i="4"/>
  <c r="L56" i="4"/>
  <c r="I16" i="2" s="1"/>
  <c r="P32" i="12" l="1"/>
  <c r="P36" i="12"/>
  <c r="P112" i="10"/>
  <c r="P15" i="7"/>
  <c r="P39" i="4"/>
  <c r="P35" i="4"/>
  <c r="P16" i="4"/>
  <c r="P51" i="4"/>
  <c r="P46" i="4"/>
  <c r="P31" i="4"/>
  <c r="P20" i="4"/>
  <c r="P50" i="4"/>
  <c r="P41" i="4"/>
  <c r="P33" i="11"/>
  <c r="P14" i="10"/>
  <c r="P15" i="9"/>
  <c r="P16" i="9"/>
  <c r="P91" i="10"/>
  <c r="P38" i="9"/>
  <c r="P99" i="9"/>
  <c r="P25" i="4"/>
  <c r="P107" i="10"/>
  <c r="P75" i="10"/>
  <c r="P59" i="10"/>
  <c r="P43" i="10"/>
  <c r="P45" i="4"/>
  <c r="M105" i="10"/>
  <c r="O105" i="10"/>
  <c r="O21" i="10"/>
  <c r="P21" i="10" s="1"/>
  <c r="M21" i="10"/>
  <c r="O69" i="10"/>
  <c r="M69" i="10"/>
  <c r="M31" i="11"/>
  <c r="O31" i="11"/>
  <c r="O23" i="11"/>
  <c r="P23" i="11" s="1"/>
  <c r="P99" i="10"/>
  <c r="P83" i="10"/>
  <c r="P67" i="10"/>
  <c r="P51" i="10"/>
  <c r="P21" i="6"/>
  <c r="P83" i="9"/>
  <c r="P25" i="6"/>
  <c r="K34" i="6"/>
  <c r="O34" i="6"/>
  <c r="K84" i="9"/>
  <c r="O84" i="9"/>
  <c r="P84" i="9" s="1"/>
  <c r="K38" i="6"/>
  <c r="O38" i="6"/>
  <c r="P52" i="9"/>
  <c r="P109" i="9"/>
  <c r="P24" i="6"/>
  <c r="O24" i="4"/>
  <c r="P24" i="4" s="1"/>
  <c r="K24" i="4"/>
  <c r="K76" i="9"/>
  <c r="O76" i="9"/>
  <c r="O97" i="10"/>
  <c r="M97" i="10"/>
  <c r="K24" i="11"/>
  <c r="O24" i="11"/>
  <c r="P24" i="11" s="1"/>
  <c r="O20" i="10"/>
  <c r="P20" i="10" s="1"/>
  <c r="K20" i="10"/>
  <c r="O14" i="8"/>
  <c r="P14" i="8" s="1"/>
  <c r="P47" i="9"/>
  <c r="M17" i="10"/>
  <c r="P27" i="8"/>
  <c r="M19" i="11"/>
  <c r="P86" i="9"/>
  <c r="P111" i="10"/>
  <c r="P95" i="10"/>
  <c r="P79" i="10"/>
  <c r="P63" i="10"/>
  <c r="P47" i="10"/>
  <c r="K32" i="11"/>
  <c r="O32" i="11"/>
  <c r="P32" i="11" s="1"/>
  <c r="K29" i="11"/>
  <c r="O29" i="11"/>
  <c r="P29" i="11" s="1"/>
  <c r="O77" i="10"/>
  <c r="M77" i="10"/>
  <c r="K25" i="8"/>
  <c r="O25" i="8"/>
  <c r="K17" i="8"/>
  <c r="O17" i="8"/>
  <c r="P17" i="8" s="1"/>
  <c r="P26" i="11"/>
  <c r="P28" i="6"/>
  <c r="P76" i="9"/>
  <c r="P77" i="9"/>
  <c r="P87" i="10"/>
  <c r="P25" i="8"/>
  <c r="P18" i="11"/>
  <c r="P36" i="9"/>
  <c r="P44" i="9"/>
  <c r="P100" i="9"/>
  <c r="O16" i="6"/>
  <c r="P16" i="6" s="1"/>
  <c r="N40" i="6"/>
  <c r="G18" i="2" s="1"/>
  <c r="O30" i="12"/>
  <c r="P30" i="12" s="1"/>
  <c r="P62" i="9"/>
  <c r="K17" i="11"/>
  <c r="O17" i="11"/>
  <c r="P17" i="11" s="1"/>
  <c r="K29" i="9"/>
  <c r="O29" i="9"/>
  <c r="P29" i="9" s="1"/>
  <c r="K42" i="12"/>
  <c r="O42" i="12"/>
  <c r="P42" i="12" s="1"/>
  <c r="K28" i="11"/>
  <c r="O28" i="11"/>
  <c r="P28" i="11" s="1"/>
  <c r="P64" i="9"/>
  <c r="O28" i="10"/>
  <c r="P28" i="10" s="1"/>
  <c r="P53" i="9"/>
  <c r="M35" i="11"/>
  <c r="O35" i="11"/>
  <c r="O37" i="10"/>
  <c r="P37" i="10" s="1"/>
  <c r="O53" i="10"/>
  <c r="P53" i="10" s="1"/>
  <c r="P85" i="10"/>
  <c r="P69" i="9"/>
  <c r="P65" i="9"/>
  <c r="P47" i="12"/>
  <c r="K36" i="11"/>
  <c r="O36" i="11"/>
  <c r="P36" i="11" s="1"/>
  <c r="K46" i="12"/>
  <c r="O46" i="12"/>
  <c r="P46" i="12" s="1"/>
  <c r="O49" i="10"/>
  <c r="P49" i="10" s="1"/>
  <c r="K44" i="4"/>
  <c r="O81" i="10"/>
  <c r="P81" i="10" s="1"/>
  <c r="O55" i="9"/>
  <c r="P55" i="9" s="1"/>
  <c r="K45" i="10"/>
  <c r="O15" i="11"/>
  <c r="K15" i="11"/>
  <c r="M15" i="11"/>
  <c r="L40" i="6"/>
  <c r="I18" i="2" s="1"/>
  <c r="P20" i="9"/>
  <c r="N45" i="11"/>
  <c r="G23" i="2" s="1"/>
  <c r="P17" i="9"/>
  <c r="O84" i="10"/>
  <c r="P84" i="10" s="1"/>
  <c r="K84" i="10"/>
  <c r="K85" i="10"/>
  <c r="K69" i="10"/>
  <c r="P16" i="10"/>
  <c r="O113" i="9"/>
  <c r="P113" i="9" s="1"/>
  <c r="O38" i="12"/>
  <c r="P38" i="12" s="1"/>
  <c r="O89" i="10"/>
  <c r="P89" i="10" s="1"/>
  <c r="P43" i="12"/>
  <c r="P39" i="12"/>
  <c r="P35" i="12"/>
  <c r="P27" i="12"/>
  <c r="P23" i="12"/>
  <c r="P19" i="12"/>
  <c r="P25" i="9"/>
  <c r="P25" i="10"/>
  <c r="P29" i="10"/>
  <c r="P61" i="10"/>
  <c r="K20" i="11"/>
  <c r="O20" i="11"/>
  <c r="P20" i="11" s="1"/>
  <c r="K29" i="10"/>
  <c r="O57" i="10"/>
  <c r="P57" i="10" s="1"/>
  <c r="K61" i="10"/>
  <c r="P89" i="9"/>
  <c r="P31" i="10"/>
  <c r="P15" i="10"/>
  <c r="K37" i="6"/>
  <c r="O37" i="6"/>
  <c r="P37" i="6" s="1"/>
  <c r="K65" i="10"/>
  <c r="O65" i="10"/>
  <c r="P65" i="10" s="1"/>
  <c r="O34" i="12"/>
  <c r="P34" i="12" s="1"/>
  <c r="P26" i="6"/>
  <c r="P96" i="9"/>
  <c r="P88" i="9"/>
  <c r="O16" i="8"/>
  <c r="P16" i="8" s="1"/>
  <c r="K16" i="8"/>
  <c r="K107" i="9"/>
  <c r="O107" i="9"/>
  <c r="P107" i="9" s="1"/>
  <c r="K31" i="9"/>
  <c r="O31" i="9"/>
  <c r="P31" i="9" s="1"/>
  <c r="K63" i="9"/>
  <c r="O63" i="9"/>
  <c r="P63" i="9" s="1"/>
  <c r="K75" i="9"/>
  <c r="O75" i="9"/>
  <c r="P75" i="9" s="1"/>
  <c r="K33" i="10"/>
  <c r="O33" i="10"/>
  <c r="P33" i="10" s="1"/>
  <c r="K103" i="9"/>
  <c r="O103" i="9"/>
  <c r="P103" i="9" s="1"/>
  <c r="K43" i="9"/>
  <c r="O43" i="9"/>
  <c r="P43" i="9" s="1"/>
  <c r="P61" i="9"/>
  <c r="P93" i="9"/>
  <c r="O51" i="9"/>
  <c r="P51" i="9" s="1"/>
  <c r="K36" i="10"/>
  <c r="P108" i="9"/>
  <c r="P80" i="9"/>
  <c r="P24" i="9"/>
  <c r="P32" i="9"/>
  <c r="P34" i="6"/>
  <c r="O59" i="9"/>
  <c r="P59" i="9" s="1"/>
  <c r="P68" i="9"/>
  <c r="P30" i="6"/>
  <c r="K95" i="9"/>
  <c r="O95" i="9"/>
  <c r="P95" i="9" s="1"/>
  <c r="O35" i="9"/>
  <c r="P35" i="9" s="1"/>
  <c r="O67" i="9"/>
  <c r="P67" i="9" s="1"/>
  <c r="P19" i="9"/>
  <c r="K62" i="9"/>
  <c r="P74" i="10"/>
  <c r="P19" i="10"/>
  <c r="P35" i="10"/>
  <c r="K71" i="9"/>
  <c r="O71" i="9"/>
  <c r="P71" i="9" s="1"/>
  <c r="K39" i="9"/>
  <c r="O39" i="9"/>
  <c r="P39" i="9" s="1"/>
  <c r="K29" i="6"/>
  <c r="O29" i="6"/>
  <c r="P29" i="6" s="1"/>
  <c r="K87" i="9"/>
  <c r="O87" i="9"/>
  <c r="P87" i="9" s="1"/>
  <c r="K73" i="10"/>
  <c r="O73" i="10"/>
  <c r="P73" i="10" s="1"/>
  <c r="K41" i="10"/>
  <c r="O41" i="10"/>
  <c r="P41" i="10" s="1"/>
  <c r="K34" i="5"/>
  <c r="K31" i="5"/>
  <c r="K45" i="4"/>
  <c r="O79" i="9"/>
  <c r="P79" i="9" s="1"/>
  <c r="K17" i="12"/>
  <c r="K28" i="4"/>
  <c r="P19" i="8"/>
  <c r="K112" i="10"/>
  <c r="K26" i="4"/>
  <c r="K49" i="4"/>
  <c r="K50" i="4"/>
  <c r="K39" i="11"/>
  <c r="P97" i="9"/>
  <c r="P37" i="11"/>
  <c r="K26" i="5"/>
  <c r="K23" i="5"/>
  <c r="P18" i="6"/>
  <c r="N18" i="7"/>
  <c r="G19" i="2" s="1"/>
  <c r="L18" i="7"/>
  <c r="I19" i="2" s="1"/>
  <c r="N29" i="8"/>
  <c r="G20" i="2" s="1"/>
  <c r="P28" i="9"/>
  <c r="L114" i="9"/>
  <c r="I21" i="2" s="1"/>
  <c r="P60" i="9"/>
  <c r="P92" i="9"/>
  <c r="P17" i="7"/>
  <c r="P31" i="12"/>
  <c r="P103" i="10"/>
  <c r="P71" i="10"/>
  <c r="P55" i="10"/>
  <c r="P39" i="10"/>
  <c r="P23" i="10"/>
  <c r="P81" i="9"/>
  <c r="K110" i="9"/>
  <c r="P58" i="10"/>
  <c r="P90" i="10"/>
  <c r="P106" i="10"/>
  <c r="L113" i="10"/>
  <c r="I22" i="2" s="1"/>
  <c r="P14" i="9"/>
  <c r="P21" i="11"/>
  <c r="N48" i="12"/>
  <c r="G24" i="2" s="1"/>
  <c r="P20" i="6"/>
  <c r="L48" i="12"/>
  <c r="I24" i="2" s="1"/>
  <c r="K18" i="9"/>
  <c r="K97" i="10"/>
  <c r="K31" i="11"/>
  <c r="P45" i="10"/>
  <c r="K43" i="5"/>
  <c r="P33" i="6"/>
  <c r="P98" i="10"/>
  <c r="P82" i="10"/>
  <c r="P66" i="10"/>
  <c r="P50" i="10"/>
  <c r="P17" i="6"/>
  <c r="O16" i="11"/>
  <c r="P16" i="11" s="1"/>
  <c r="K111" i="9"/>
  <c r="K91" i="9"/>
  <c r="K33" i="6"/>
  <c r="O82" i="9"/>
  <c r="P82" i="9" s="1"/>
  <c r="K82" i="9"/>
  <c r="K38" i="9"/>
  <c r="K68" i="10"/>
  <c r="O68" i="10"/>
  <c r="P68" i="10" s="1"/>
  <c r="K52" i="10"/>
  <c r="O52" i="10"/>
  <c r="P52" i="10" s="1"/>
  <c r="K40" i="11"/>
  <c r="K35" i="11"/>
  <c r="K66" i="9"/>
  <c r="K43" i="11"/>
  <c r="K22" i="5"/>
  <c r="K19" i="5"/>
  <c r="K18" i="4"/>
  <c r="K17" i="4"/>
  <c r="K34" i="4"/>
  <c r="K42" i="5"/>
  <c r="K39" i="5"/>
  <c r="K42" i="4"/>
  <c r="K33" i="4"/>
  <c r="K22" i="4"/>
  <c r="K46" i="4"/>
  <c r="K53" i="4"/>
  <c r="P91" i="9"/>
  <c r="P40" i="11"/>
  <c r="O21" i="8"/>
  <c r="K106" i="9"/>
  <c r="O54" i="9"/>
  <c r="P54" i="9" s="1"/>
  <c r="K54" i="9"/>
  <c r="O108" i="10"/>
  <c r="P108" i="10" s="1"/>
  <c r="K108" i="10"/>
  <c r="O92" i="10"/>
  <c r="P92" i="10" s="1"/>
  <c r="K92" i="10"/>
  <c r="K74" i="9"/>
  <c r="K105" i="10"/>
  <c r="O101" i="10"/>
  <c r="P101" i="10" s="1"/>
  <c r="K101" i="10"/>
  <c r="K38" i="5"/>
  <c r="K35" i="5"/>
  <c r="K29" i="4"/>
  <c r="K38" i="4"/>
  <c r="K18" i="5"/>
  <c r="K15" i="5"/>
  <c r="K54" i="4"/>
  <c r="K37" i="4"/>
  <c r="K30" i="5"/>
  <c r="K27" i="5"/>
  <c r="N114" i="9"/>
  <c r="G21" i="2" s="1"/>
  <c r="P24" i="10"/>
  <c r="P22" i="11"/>
  <c r="K34" i="9"/>
  <c r="K26" i="9"/>
  <c r="K98" i="9"/>
  <c r="K86" i="9"/>
  <c r="K76" i="10"/>
  <c r="O76" i="10"/>
  <c r="P76" i="10" s="1"/>
  <c r="K60" i="10"/>
  <c r="O60" i="10"/>
  <c r="P60" i="10" s="1"/>
  <c r="K44" i="10"/>
  <c r="O44" i="10"/>
  <c r="K52" i="4"/>
  <c r="O52" i="4"/>
  <c r="P52" i="4" s="1"/>
  <c r="K41" i="4"/>
  <c r="K30" i="4"/>
  <c r="K21" i="4"/>
  <c r="K25" i="4"/>
  <c r="O78" i="9"/>
  <c r="P78" i="9" s="1"/>
  <c r="K78" i="9"/>
  <c r="O50" i="9"/>
  <c r="P50" i="9" s="1"/>
  <c r="K50" i="9"/>
  <c r="O30" i="9"/>
  <c r="K30" i="9"/>
  <c r="O100" i="10"/>
  <c r="P100" i="10" s="1"/>
  <c r="K100" i="10"/>
  <c r="O109" i="10"/>
  <c r="P109" i="10" s="1"/>
  <c r="K109" i="10"/>
  <c r="O93" i="10"/>
  <c r="P93" i="10" s="1"/>
  <c r="K93" i="10"/>
  <c r="O48" i="4"/>
  <c r="P48" i="4" s="1"/>
  <c r="K48" i="4"/>
  <c r="O40" i="4"/>
  <c r="K40" i="4"/>
  <c r="P49" i="9"/>
  <c r="P73" i="9"/>
  <c r="P33" i="9"/>
  <c r="P101" i="9"/>
  <c r="K14" i="12"/>
  <c r="P21" i="9"/>
  <c r="K14" i="5"/>
  <c r="N113" i="10"/>
  <c r="G22" i="2" s="1"/>
  <c r="P56" i="9"/>
  <c r="P37" i="9"/>
  <c r="P57" i="9"/>
  <c r="P27" i="10"/>
  <c r="L29" i="8"/>
  <c r="I20" i="2" s="1"/>
  <c r="P48" i="9"/>
  <c r="P112" i="9"/>
  <c r="P46" i="10"/>
  <c r="P54" i="10"/>
  <c r="P62" i="10"/>
  <c r="P70" i="10"/>
  <c r="P78" i="10"/>
  <c r="P86" i="10"/>
  <c r="P94" i="10"/>
  <c r="P102" i="10"/>
  <c r="P110" i="10"/>
  <c r="P105" i="9"/>
  <c r="P85" i="9"/>
  <c r="P41" i="9"/>
  <c r="P16" i="7"/>
  <c r="P30" i="10"/>
  <c r="P38" i="10"/>
  <c r="P22" i="10"/>
  <c r="P40" i="9"/>
  <c r="P34" i="10"/>
  <c r="P18" i="10"/>
  <c r="L45" i="11"/>
  <c r="I23" i="2" s="1"/>
  <c r="P104" i="9"/>
  <c r="P42" i="10"/>
  <c r="P26" i="10"/>
  <c r="P18" i="8"/>
  <c r="P22" i="8"/>
  <c r="P72" i="9"/>
  <c r="P38" i="6"/>
  <c r="P26" i="8"/>
  <c r="P22" i="6"/>
  <c r="P14" i="11"/>
  <c r="M18" i="7"/>
  <c r="F19" i="2" s="1"/>
  <c r="P14" i="7"/>
  <c r="M113" i="10"/>
  <c r="F22" i="2" s="1"/>
  <c r="M114" i="9"/>
  <c r="F21" i="2" s="1"/>
  <c r="M40" i="6"/>
  <c r="F18" i="2" s="1"/>
  <c r="M46" i="5"/>
  <c r="F17" i="2" s="1"/>
  <c r="M29" i="8"/>
  <c r="F20" i="2" s="1"/>
  <c r="P14" i="12"/>
  <c r="M56" i="4"/>
  <c r="F16" i="2" s="1"/>
  <c r="P69" i="10" l="1"/>
  <c r="P105" i="10"/>
  <c r="P77" i="10"/>
  <c r="P97" i="10"/>
  <c r="K21" i="10"/>
  <c r="K23" i="11"/>
  <c r="P31" i="11"/>
  <c r="K77" i="10"/>
  <c r="K14" i="8"/>
  <c r="O17" i="10"/>
  <c r="P17" i="10" s="1"/>
  <c r="K17" i="10"/>
  <c r="O19" i="11"/>
  <c r="P19" i="11" s="1"/>
  <c r="K19" i="11"/>
  <c r="M48" i="12"/>
  <c r="F24" i="2" s="1"/>
  <c r="M45" i="11"/>
  <c r="F23" i="2" s="1"/>
  <c r="K53" i="10"/>
  <c r="P35" i="11"/>
  <c r="K37" i="10"/>
  <c r="P15" i="11"/>
  <c r="O18" i="7"/>
  <c r="H19" i="2" s="1"/>
  <c r="P40" i="4"/>
  <c r="P56" i="4" s="1"/>
  <c r="E16" i="2" s="1"/>
  <c r="A16" i="2" s="1"/>
  <c r="O56" i="4"/>
  <c r="H16" i="2" s="1"/>
  <c r="O113" i="10"/>
  <c r="H22" i="2" s="1"/>
  <c r="P44" i="10"/>
  <c r="P113" i="10" s="1"/>
  <c r="E22" i="2" s="1"/>
  <c r="A22" i="2" s="1"/>
  <c r="P30" i="9"/>
  <c r="O29" i="8"/>
  <c r="H20" i="2" s="1"/>
  <c r="P21" i="8"/>
  <c r="P29" i="8" s="1"/>
  <c r="N9" i="8" s="1"/>
  <c r="O40" i="6"/>
  <c r="H18" i="2" s="1"/>
  <c r="O46" i="5"/>
  <c r="H17" i="2" s="1"/>
  <c r="P46" i="5"/>
  <c r="E17" i="2" s="1"/>
  <c r="A17" i="2" s="1"/>
  <c r="P18" i="7"/>
  <c r="E19" i="2" s="1"/>
  <c r="A19" i="2" s="1"/>
  <c r="P40" i="6"/>
  <c r="N9" i="6" s="1"/>
  <c r="B16" i="2" l="1"/>
  <c r="D1" i="4"/>
  <c r="B17" i="2"/>
  <c r="D1" i="5"/>
  <c r="B22" i="2"/>
  <c r="D1" i="10"/>
  <c r="B19" i="2"/>
  <c r="D1" i="7"/>
  <c r="N9" i="4"/>
  <c r="O114" i="9"/>
  <c r="H21" i="2" s="1"/>
  <c r="O45" i="11"/>
  <c r="H23" i="2" s="1"/>
  <c r="P114" i="9"/>
  <c r="N9" i="9" s="1"/>
  <c r="O48" i="12"/>
  <c r="H24" i="2" s="1"/>
  <c r="P48" i="12"/>
  <c r="N9" i="12" s="1"/>
  <c r="E18" i="2"/>
  <c r="A18" i="2" s="1"/>
  <c r="N9" i="5"/>
  <c r="P45" i="11"/>
  <c r="E23" i="2" s="1"/>
  <c r="A23" i="2" s="1"/>
  <c r="N9" i="10"/>
  <c r="N9" i="7"/>
  <c r="E20" i="2"/>
  <c r="A20" i="2" s="1"/>
  <c r="B18" i="2" l="1"/>
  <c r="D1" i="6"/>
  <c r="B20" i="2"/>
  <c r="D1" i="8"/>
  <c r="B23" i="2"/>
  <c r="D1" i="11"/>
  <c r="E21" i="2"/>
  <c r="A21" i="2" s="1"/>
  <c r="E24" i="2"/>
  <c r="A24" i="2" s="1"/>
  <c r="N9" i="11"/>
  <c r="B24" i="2" l="1"/>
  <c r="D1" i="12"/>
  <c r="B21" i="2"/>
  <c r="D1" i="9"/>
  <c r="H14" i="3"/>
  <c r="N83" i="3"/>
  <c r="L83" i="3"/>
  <c r="H83" i="3"/>
  <c r="N82" i="3"/>
  <c r="L82" i="3"/>
  <c r="H82" i="3"/>
  <c r="N81" i="3"/>
  <c r="L81" i="3"/>
  <c r="H81" i="3"/>
  <c r="N80" i="3"/>
  <c r="L80" i="3"/>
  <c r="H80" i="3"/>
  <c r="N79" i="3"/>
  <c r="L79" i="3"/>
  <c r="H79" i="3"/>
  <c r="N78" i="3"/>
  <c r="L78" i="3"/>
  <c r="H78" i="3"/>
  <c r="N77" i="3"/>
  <c r="L77" i="3"/>
  <c r="H77" i="3"/>
  <c r="N76" i="3"/>
  <c r="L76" i="3"/>
  <c r="H76" i="3"/>
  <c r="N75" i="3"/>
  <c r="L75" i="3"/>
  <c r="H75" i="3"/>
  <c r="N74" i="3"/>
  <c r="L74" i="3"/>
  <c r="H74" i="3"/>
  <c r="N73" i="3"/>
  <c r="L73" i="3"/>
  <c r="H73" i="3"/>
  <c r="N72" i="3"/>
  <c r="L72" i="3"/>
  <c r="H72" i="3"/>
  <c r="N71" i="3"/>
  <c r="L71" i="3"/>
  <c r="H71" i="3"/>
  <c r="N70" i="3"/>
  <c r="L70" i="3"/>
  <c r="H70" i="3"/>
  <c r="N69" i="3"/>
  <c r="L69" i="3"/>
  <c r="H69" i="3"/>
  <c r="N68" i="3"/>
  <c r="L68" i="3"/>
  <c r="H68" i="3"/>
  <c r="N67" i="3"/>
  <c r="L67" i="3"/>
  <c r="H67" i="3"/>
  <c r="N66" i="3"/>
  <c r="L66" i="3"/>
  <c r="H66" i="3"/>
  <c r="N65" i="3"/>
  <c r="L65" i="3"/>
  <c r="H65" i="3"/>
  <c r="N64" i="3"/>
  <c r="L64" i="3"/>
  <c r="H64" i="3"/>
  <c r="N63" i="3"/>
  <c r="L63" i="3"/>
  <c r="H63" i="3"/>
  <c r="N62" i="3"/>
  <c r="L62" i="3"/>
  <c r="H62" i="3"/>
  <c r="N61" i="3"/>
  <c r="L61" i="3"/>
  <c r="H61" i="3"/>
  <c r="N60" i="3"/>
  <c r="L60" i="3"/>
  <c r="H60" i="3"/>
  <c r="N59" i="3"/>
  <c r="L59" i="3"/>
  <c r="H59" i="3"/>
  <c r="N58" i="3"/>
  <c r="L58" i="3"/>
  <c r="H58" i="3"/>
  <c r="N57" i="3"/>
  <c r="L57" i="3"/>
  <c r="H57" i="3"/>
  <c r="N56" i="3"/>
  <c r="L56" i="3"/>
  <c r="H56" i="3"/>
  <c r="N55" i="3"/>
  <c r="L55" i="3"/>
  <c r="H55" i="3"/>
  <c r="N54" i="3"/>
  <c r="L54" i="3"/>
  <c r="H54" i="3"/>
  <c r="N53" i="3"/>
  <c r="L53" i="3"/>
  <c r="H53" i="3"/>
  <c r="N52" i="3"/>
  <c r="L52" i="3"/>
  <c r="H52" i="3"/>
  <c r="N51" i="3"/>
  <c r="L51" i="3"/>
  <c r="H51" i="3"/>
  <c r="N50" i="3"/>
  <c r="L50" i="3"/>
  <c r="H50" i="3"/>
  <c r="N49" i="3"/>
  <c r="L49" i="3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O54" i="3" l="1"/>
  <c r="O55" i="3"/>
  <c r="M56" i="3"/>
  <c r="O56" i="3"/>
  <c r="M57" i="3"/>
  <c r="O57" i="3"/>
  <c r="O70" i="3"/>
  <c r="O71" i="3"/>
  <c r="M72" i="3"/>
  <c r="O72" i="3"/>
  <c r="M73" i="3"/>
  <c r="O73" i="3"/>
  <c r="O15" i="3"/>
  <c r="M16" i="3"/>
  <c r="P16" i="3" s="1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M29" i="3"/>
  <c r="O29" i="3"/>
  <c r="O30" i="3"/>
  <c r="O31" i="3"/>
  <c r="M32" i="3"/>
  <c r="O32" i="3"/>
  <c r="M33" i="3"/>
  <c r="O33" i="3"/>
  <c r="O34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M44" i="3"/>
  <c r="O44" i="3"/>
  <c r="M45" i="3"/>
  <c r="O58" i="3"/>
  <c r="O59" i="3"/>
  <c r="M60" i="3"/>
  <c r="O60" i="3"/>
  <c r="M61" i="3"/>
  <c r="O74" i="3"/>
  <c r="O75" i="3"/>
  <c r="M76" i="3"/>
  <c r="O76" i="3"/>
  <c r="M77" i="3"/>
  <c r="O46" i="3"/>
  <c r="O47" i="3"/>
  <c r="M48" i="3"/>
  <c r="O48" i="3"/>
  <c r="M49" i="3"/>
  <c r="O49" i="3"/>
  <c r="O62" i="3"/>
  <c r="O63" i="3"/>
  <c r="M64" i="3"/>
  <c r="O64" i="3"/>
  <c r="M65" i="3"/>
  <c r="O65" i="3"/>
  <c r="O78" i="3"/>
  <c r="O79" i="3"/>
  <c r="M80" i="3"/>
  <c r="O80" i="3"/>
  <c r="M81" i="3"/>
  <c r="O81" i="3"/>
  <c r="O50" i="3"/>
  <c r="O51" i="3"/>
  <c r="M52" i="3"/>
  <c r="O52" i="3"/>
  <c r="M53" i="3"/>
  <c r="O66" i="3"/>
  <c r="O67" i="3"/>
  <c r="M68" i="3"/>
  <c r="O68" i="3"/>
  <c r="M69" i="3"/>
  <c r="O82" i="3"/>
  <c r="O83" i="3"/>
  <c r="O14" i="3"/>
  <c r="P14" i="3" s="1"/>
  <c r="M18" i="3"/>
  <c r="P18" i="3" s="1"/>
  <c r="M22" i="3"/>
  <c r="M26" i="3"/>
  <c r="P26" i="3" s="1"/>
  <c r="M30" i="3"/>
  <c r="M34" i="3"/>
  <c r="M38" i="3"/>
  <c r="M42" i="3"/>
  <c r="M46" i="3"/>
  <c r="M50" i="3"/>
  <c r="M54" i="3"/>
  <c r="M58" i="3"/>
  <c r="P58" i="3" s="1"/>
  <c r="M62" i="3"/>
  <c r="M66" i="3"/>
  <c r="M70" i="3"/>
  <c r="K72" i="3"/>
  <c r="M74" i="3"/>
  <c r="M78" i="3"/>
  <c r="M82" i="3"/>
  <c r="P41" i="3"/>
  <c r="L84" i="3"/>
  <c r="M15" i="3"/>
  <c r="M19" i="3"/>
  <c r="M23" i="3"/>
  <c r="M27" i="3"/>
  <c r="M31" i="3"/>
  <c r="M35" i="3"/>
  <c r="M39" i="3"/>
  <c r="M43" i="3"/>
  <c r="M47" i="3"/>
  <c r="M51" i="3"/>
  <c r="M55" i="3"/>
  <c r="M59" i="3"/>
  <c r="M63" i="3"/>
  <c r="M67" i="3"/>
  <c r="M71" i="3"/>
  <c r="M75" i="3"/>
  <c r="M79" i="3"/>
  <c r="M83" i="3"/>
  <c r="N84" i="3"/>
  <c r="P55" i="3" l="1"/>
  <c r="P21" i="3"/>
  <c r="P74" i="3"/>
  <c r="P57" i="3"/>
  <c r="P72" i="3"/>
  <c r="P54" i="3"/>
  <c r="P42" i="3"/>
  <c r="P34" i="3"/>
  <c r="P30" i="3"/>
  <c r="P81" i="3"/>
  <c r="P49" i="3"/>
  <c r="P70" i="3"/>
  <c r="P38" i="3"/>
  <c r="P22" i="3"/>
  <c r="P78" i="3"/>
  <c r="P76" i="3"/>
  <c r="P44" i="3"/>
  <c r="P36" i="3"/>
  <c r="P33" i="3"/>
  <c r="P28" i="3"/>
  <c r="P25" i="3"/>
  <c r="P20" i="3"/>
  <c r="P17" i="3"/>
  <c r="P73" i="3"/>
  <c r="P56" i="3"/>
  <c r="P31" i="3"/>
  <c r="K76" i="3"/>
  <c r="P66" i="3"/>
  <c r="K20" i="3"/>
  <c r="P71" i="3"/>
  <c r="K41" i="3"/>
  <c r="P46" i="3"/>
  <c r="P60" i="3"/>
  <c r="P40" i="3"/>
  <c r="P37" i="3"/>
  <c r="P32" i="3"/>
  <c r="P29" i="3"/>
  <c r="P24" i="3"/>
  <c r="P47" i="3"/>
  <c r="P79" i="3"/>
  <c r="K28" i="3"/>
  <c r="P39" i="3"/>
  <c r="K17" i="3"/>
  <c r="K25" i="3"/>
  <c r="P15" i="3"/>
  <c r="K36" i="3"/>
  <c r="P51" i="3"/>
  <c r="P59" i="3"/>
  <c r="K33" i="3"/>
  <c r="P23" i="3"/>
  <c r="K56" i="3"/>
  <c r="K44" i="3"/>
  <c r="P67" i="3"/>
  <c r="K64" i="3"/>
  <c r="P82" i="3"/>
  <c r="P65" i="3"/>
  <c r="K52" i="3"/>
  <c r="P63" i="3"/>
  <c r="K37" i="3"/>
  <c r="K29" i="3"/>
  <c r="P75" i="3"/>
  <c r="P43" i="3"/>
  <c r="P35" i="3"/>
  <c r="P27" i="3"/>
  <c r="P19" i="3"/>
  <c r="G15" i="2"/>
  <c r="K21" i="3"/>
  <c r="K16" i="3"/>
  <c r="K60" i="3"/>
  <c r="K48" i="3"/>
  <c r="K40" i="3"/>
  <c r="K32" i="3"/>
  <c r="K24" i="3"/>
  <c r="K80" i="3"/>
  <c r="P62" i="3"/>
  <c r="K59" i="3"/>
  <c r="K58" i="3"/>
  <c r="K65" i="3"/>
  <c r="K67" i="3"/>
  <c r="P80" i="3"/>
  <c r="K78" i="3"/>
  <c r="P64" i="3"/>
  <c r="K62" i="3"/>
  <c r="P48" i="3"/>
  <c r="K46" i="3"/>
  <c r="P50" i="3"/>
  <c r="K68" i="3"/>
  <c r="K81" i="3"/>
  <c r="P68" i="3"/>
  <c r="K66" i="3"/>
  <c r="P52" i="3"/>
  <c r="K49" i="3"/>
  <c r="K79" i="3"/>
  <c r="K63" i="3"/>
  <c r="K47" i="3"/>
  <c r="K45" i="3"/>
  <c r="O45" i="3"/>
  <c r="P45" i="3" s="1"/>
  <c r="K83" i="3"/>
  <c r="O69" i="3"/>
  <c r="P69" i="3" s="1"/>
  <c r="K69" i="3"/>
  <c r="K50" i="3"/>
  <c r="K74" i="3"/>
  <c r="K43" i="3"/>
  <c r="K39" i="3"/>
  <c r="K35" i="3"/>
  <c r="K31" i="3"/>
  <c r="K27" i="3"/>
  <c r="K23" i="3"/>
  <c r="K19" i="3"/>
  <c r="K15" i="3"/>
  <c r="K71" i="3"/>
  <c r="K55" i="3"/>
  <c r="P83" i="3"/>
  <c r="O53" i="3"/>
  <c r="P53" i="3" s="1"/>
  <c r="K53" i="3"/>
  <c r="K77" i="3"/>
  <c r="O77" i="3"/>
  <c r="P77" i="3" s="1"/>
  <c r="K73" i="3"/>
  <c r="K82" i="3"/>
  <c r="K51" i="3"/>
  <c r="K75" i="3"/>
  <c r="K61" i="3"/>
  <c r="O61" i="3"/>
  <c r="P61" i="3" s="1"/>
  <c r="K57" i="3"/>
  <c r="K42" i="3"/>
  <c r="K38" i="3"/>
  <c r="K34" i="3"/>
  <c r="K30" i="3"/>
  <c r="K26" i="3"/>
  <c r="K22" i="3"/>
  <c r="K18" i="3"/>
  <c r="K70" i="3"/>
  <c r="K54" i="3"/>
  <c r="K14" i="3"/>
  <c r="I15" i="2"/>
  <c r="M84" i="3"/>
  <c r="P84" i="3" l="1"/>
  <c r="O84" i="3"/>
  <c r="F15" i="2"/>
  <c r="H15" i="2" l="1"/>
  <c r="N9" i="3"/>
  <c r="E15" i="2"/>
  <c r="A15" i="2" s="1"/>
  <c r="B15" i="2" l="1"/>
  <c r="D1" i="3"/>
  <c r="I25" i="2"/>
  <c r="H25" i="2"/>
  <c r="G25" i="2"/>
  <c r="F25" i="2"/>
  <c r="E25" i="2"/>
  <c r="E28" i="2" s="1"/>
  <c r="D11" i="2" l="1"/>
  <c r="E26" i="2"/>
  <c r="E27" i="2" s="1"/>
  <c r="E29" i="2" l="1"/>
  <c r="D10" i="2" l="1"/>
  <c r="C26" i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2E0E01C3-FB58-43BE-AB46-9692B915B0F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EEBAB0DC-380D-4AB2-8B71-E53F259BC062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CE894113-D8A2-4DF5-884F-6B6714054B73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445EDAF5-EE10-469C-A21D-A89EDA86D18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F40915A2-04FB-4C17-9D18-DBD94EEFC74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30145459-9F14-4897-880A-8B7CA7CB836F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ACE65B1-FFD8-4DA2-B717-8F1E9C76343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74D905C-5425-414D-A72C-AFAF66E2F5E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ADEED920-9AD0-4180-BF9D-F1CBE25E4AB5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9314ADE6-860E-4D52-9A0A-5EE9BC835BE8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FFA137F-BD3E-4DAF-A883-C8679B084C1C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5682BDF9-6C5E-434B-93C7-4B4E58CC686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<sst xmlns="http://schemas.openxmlformats.org/spreadsheetml/2006/main" count="1705" uniqueCount="520">
  <si>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</si>
  <si>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</si>
  <si>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</si>
  <si>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</si>
  <si>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</si>
  <si>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</si>
  <si>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</si>
  <si>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</si>
  <si>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</si>
  <si>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</si>
  <si>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</si>
  <si>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</si>
  <si>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</si>
  <si>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</si>
  <si>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</si>
  <si>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</si>
  <si>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Tāme sastādīta 20__. gada __. _________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</si>
  <si>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</si>
  <si>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</si>
  <si>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</si>
  <si>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</si>
  <si>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</si>
  <si>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</si>
  <si>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</si>
  <si>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</si>
  <si>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</si>
  <si>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</si>
  <si>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</si>
  <si>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</si>
  <si>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</si>
  <si>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</si>
  <si>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</si>
  <si>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</si>
  <si>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</si>
  <si>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</si>
  <si>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</si>
  <si>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</si>
  <si>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</si>
  <si>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</si>
  <si>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</si>
  <si>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</si>
  <si>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</si>
  <si>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</si>
  <si>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</si>
  <si>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</si>
  <si>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</si>
  <si>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</si>
  <si>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</si>
  <si>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</si>
  <si>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</si>
  <si>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</si>
  <si>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</si>
  <si>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</si>
  <si>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</si>
  <si>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</si>
  <si>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</si>
  <si>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Daudzdzīvokļu dzīvojamā ēka</t>
  </si>
  <si>
    <t>Dzīvojamās ēkas fasādes vienkāršotā atjaunošana</t>
  </si>
  <si>
    <t>Daugavas iela 15, Liepāja</t>
  </si>
  <si>
    <t>EA-30-16</t>
  </si>
  <si>
    <t>Dzīvojamās ēkas vienkāršotā atjaunošana Daugavas ielā 15, Liepājā</t>
  </si>
  <si>
    <t>Finanšu rezerve</t>
  </si>
  <si>
    <t>Kopā ar finanšu rezervi</t>
  </si>
  <si>
    <t>Ārsienu siltināšanas darbi</t>
  </si>
  <si>
    <t>Tāme sastādīta  20__. gada tirgus cenās, pamatojoties uz AR un BK daļas rasējumiem</t>
  </si>
  <si>
    <t>līg.c.</t>
  </si>
  <si>
    <t xml:space="preserve"> </t>
  </si>
  <si>
    <t>S1</t>
  </si>
  <si>
    <t>S3</t>
  </si>
  <si>
    <t>S4</t>
  </si>
  <si>
    <t>S4A</t>
  </si>
  <si>
    <t>S5</t>
  </si>
  <si>
    <t>P5</t>
  </si>
  <si>
    <t>Metāla nožogojuma montāža, h=2,0 m</t>
  </si>
  <si>
    <t>m</t>
  </si>
  <si>
    <t>Žogs 3,5×2m</t>
  </si>
  <si>
    <t>gab</t>
  </si>
  <si>
    <t>Pēda</t>
  </si>
  <si>
    <t xml:space="preserve">Sastatņu montēšana </t>
  </si>
  <si>
    <t>m²</t>
  </si>
  <si>
    <t>Sastatnes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</si>
  <si>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</si>
  <si>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</si>
  <si>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</si>
  <si>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</si>
  <si>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</si>
  <si>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</si>
  <si>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 xml:space="preserve">Ārsienu  siltināšana ar akmensvati līmējot un piestiprinot to pie ārsienas ar mehāniskajiem stiprinājumiem </t>
  </si>
  <si>
    <t>Vieglbetona paneļu ārējās garansienas/gala sienas siltinājums  Apmetuma sistēma virs siltinājuma (AS-2) Siltinājums - fasādes akmensvate; λ=0,036 W/mK b=170mm. Līmjava, stiklšķiedra siets, grunts. Esošā siena vieglbetona bloki b=250/410 mm</t>
  </si>
  <si>
    <t>Lodžiju starpsienas siltinājums. Apmetuma sistēma virs siltinājuma (AS-1) Siltinājums - putupolistirola plāksne; λ=0,031 W/mK b=30 mm. Līmjava, stiklšķiedra siets, grunts. Esošā dzelzsbetona starpsiena b=30 mm, grunts, stiklšķiedra siets, līmjava, Siltinājums - putupolistirola plāksne; λ=0,031 W/mK b=30</t>
  </si>
  <si>
    <t>Ārsienas siltinājuma mezgls/pamatu paneļu siltinājuma mezgls/ pamatu paneļu siltinājums mezgls. Apmetuma sistēma virs siltinājuma (AS-1) vai (AS-2) (lodžijas paneļu galiem – skārda iesegums), siltinājums – akmensvate λ=0,036 W/mK, b=50 mm. grunts, stiklšķiedra siets, līmjava. Esoša betona bloka siena/pamatu panelis, b = 250 mm</t>
  </si>
  <si>
    <t>Ārsienas siltinājuma mezgls/pamatu paneļu siltinājuma mezgls/ pamatu paneļu siltinājums mezgls. Apmetuma sistēma virs siltinājuma (AS-1) vai (AS-2) (lodžijas paneļu galiem – skārda iesegums), siltinājums – akmensvate λ=0,036 W/mK, b=150 mm. grunts, stiklšķiedra siets, līmjava. Esoša betona bloka siena/pamatu panelis, b = 160 mm</t>
  </si>
  <si>
    <t>Bēniņu stāva siltinājums.  Apmetuma sistēma virs siltinājuma (AS-1) Siltinājums - putupolistirola plāksne; λ=0,034 W/mK b=50mm. Līmjava, stiklšķiedra siets, vertikālā hidroizolācija, grunts. Esošā siena - betona bloka b=250 mm</t>
  </si>
  <si>
    <t>Pāregums virs ieejas siltinājums (zem lodžijas virs ieejas). Atjaunotā betona kārta b=40, esošais dz-betona pārsegums b=220 mm, līmjava, siltinājums λ=0,036W/mK b=170mm. grunts, Līmjava uz stiklšķiedra sieta, ārējā apdare (krāsots struktūrapmetums)</t>
  </si>
  <si>
    <t>Lodžiju starpstāvu pārseguma siltināšana, atbilstoši BK-6, ''lodžijas griezums 2-2'' ar visiem palīgmateriāliem</t>
  </si>
  <si>
    <t>Kāpņu telpas fasādes papildus siltināšana,  Siltumizolācija; λ=0,037W/mK b=30mm, grunts, līmjava</t>
  </si>
  <si>
    <t>Zem lodžijas siltinājums, 1.stāvos, Siltumizolācija; λ=0,037W/mK b=170mm, līmjava, stiklšķiedra siets, grunts</t>
  </si>
  <si>
    <t>Dībeļi ar plastmasas montēšanas elementiem, paredzēti silikātķieģeļu mūra virsmai 170mm siltinājumam</t>
  </si>
  <si>
    <t>Dībeļi ar plastmasas montēšanas elementiem, paredzēti silikātķieģeļu mūra virsmai 150mm siltinājumam</t>
  </si>
  <si>
    <t>Dībeļi ar plastmasas montēšanas elementiem, paredzēti silikātķieģeļu mūra virsmai 50mm siltinājumam</t>
  </si>
  <si>
    <t>Dībeļi ar plastmasas montēšanas elementiem, paredzēti silikātķieģeļu mūra virsmai 30 mm siltinājumam</t>
  </si>
  <si>
    <t>Armējuma java</t>
  </si>
  <si>
    <t>kg</t>
  </si>
  <si>
    <t>Grunts (t.sk.  lodžiju sienas)</t>
  </si>
  <si>
    <t>2. meh. klases apmetuma izveidošana: 1 kārta armējošās javas un armējošā stikla šķiedras sieta uzklāšana, zemapmetuma grunts uzklāšana, dekoratīvā gatavā silikona apmetuma ar tonējumu uznešana. Papildus apmetamas lodžiju starpsienas 1÷5 stāvam, kā arī pagraba pamatu siena zem lodžijām.</t>
  </si>
  <si>
    <t>Līmjava</t>
  </si>
  <si>
    <t>AS-2. Siets stikla šķiedra</t>
  </si>
  <si>
    <t>AS-1. Siets stikla šķiedra</t>
  </si>
  <si>
    <t>Grunts</t>
  </si>
  <si>
    <t>Silikona homogēnais apmetums, 1,5mm graudu lielums</t>
  </si>
  <si>
    <t>Paligmateriāli</t>
  </si>
  <si>
    <t>kompl</t>
  </si>
  <si>
    <t>Durvju un logu aiļu apdare ar akmensvates plātnēm b=30mm,platums~ 0,25m*</t>
  </si>
  <si>
    <t>Siltumizolācija sienām</t>
  </si>
  <si>
    <t>m2</t>
  </si>
  <si>
    <t>Siets stikla šķiedra</t>
  </si>
  <si>
    <t>Papildus armējums apkārt loga un durvju ailām ar sietu, platums=0,15m, b=3mm</t>
  </si>
  <si>
    <t>Logu un durvju aiļu ārējo stūru armēšana ar sietu papildus sietu 0,3m platumā no ailes un ailē stiepes izturība &gt;200N/5cm, Struktūras stabilitāte &gt;22%, Atbilst REACH , sieta acojuma lielums 4×4mm.</t>
  </si>
  <si>
    <t xml:space="preserve">Lāseņu uzstādīšana, atbilstoši BK-4 lapai siltinājuma salaiduma mezglam ''G'' </t>
  </si>
  <si>
    <t>Blīvējošās lentas montēšana ap logu ailām u.c. vietām.</t>
  </si>
  <si>
    <t>Zemapmetuma PVC ārējā stūra profila montāža</t>
  </si>
  <si>
    <t>Zemapmetuma PVC loga pielaiduma profila montāža</t>
  </si>
  <si>
    <t>Zemapmetuma PVC logailas augšas profila montāža</t>
  </si>
  <si>
    <t>Zemapmetuma palodzes PVC profila montāža</t>
  </si>
  <si>
    <t>Zemapmetuma cokola PVC profila montēšana</t>
  </si>
  <si>
    <t>Iekšējo stūru armējums visā ēkas augstumā</t>
  </si>
  <si>
    <t>Stūra profils ar armējumu visā augstumā visos ēkas stūros</t>
  </si>
  <si>
    <t>Metāla karoga kāta turētāja montāža</t>
  </si>
  <si>
    <t>Režģu bloku uzstādīšana R-1 (32)</t>
  </si>
  <si>
    <t>gb.</t>
  </si>
  <si>
    <t>Balkonu griestu apstrāde, gruntēšana krāsošana</t>
  </si>
  <si>
    <t>Piekarāķis M20, L=310 mm SOT 101.2 cauri balstam – esošai sienai 250 mm. Piekarāķis ir aprīkots ar noslēgplāksni un izgatavots no karsti cinkota tērauda. Svars 1.8 kg. Pārbaudes slodze: 30.6 Fx/kN, pārbaudes slodze: 6.7 Fy/kN</t>
  </si>
  <si>
    <t>U-Profila Nr.14- montāža, 1,1 m (atbilstoši BK-8 lapai)</t>
  </si>
  <si>
    <t>U-Profils Nr.14-</t>
  </si>
  <si>
    <t>Skrūve ø 16</t>
  </si>
  <si>
    <t>Būvgružu savākšana un aizvešana</t>
  </si>
  <si>
    <t>m³</t>
  </si>
  <si>
    <t>Gružu konteiners</t>
  </si>
  <si>
    <t>gb</t>
  </si>
  <si>
    <t>Atkritumu vada demontāža</t>
  </si>
  <si>
    <t>Leņķprofili L50×5, krāsoti pret koroziju, Lkop=2,2m, skaits uz ēku</t>
  </si>
  <si>
    <t>Stiegras ØAIII, Lkop=21,0m</t>
  </si>
  <si>
    <t>Ķīļenkuri M10×70, L=70mm</t>
  </si>
  <si>
    <t>Betons B20</t>
  </si>
  <si>
    <t>CD profils 60/80, dībeļots pie atvēruma virsmas</t>
  </si>
  <si>
    <t>Atvēruma apšuvums ar ugunsdrošu ģipškartonu, b=15mm</t>
  </si>
  <si>
    <t xml:space="preserve">Tiešās izmaksas kopā, t. sk. darba devēja sociālais nodoklis 24.09% </t>
  </si>
  <si>
    <t>Logu nomaiņa</t>
  </si>
  <si>
    <t xml:space="preserve">Esošo koka logu, tsk. ārdurvju demontāža </t>
  </si>
  <si>
    <t>Esošo skārda āra palodžu demontāža, b=0,25.</t>
  </si>
  <si>
    <t>Koka lodžiju stiklojuma demontāža (6,24×1,5*m)</t>
  </si>
  <si>
    <t>PVC lodžiju stiklojumu demontāža (3,12×1,5*m)</t>
  </si>
  <si>
    <t>PVC loga  bloks ar  stikla paketi krāsa - balta Stikla paketes 3k4+4LowE-Arg.siltuma caurlaidības koef.: Ug=0,9 w/m²×K), Rāmja siltuma caurlaidības koef.: Uf=1,1 W / m² K. Uw=1.0 W/m² K. 2. PVC profilu ekspluatēšanas klimatiskā zona -zona S.3.PVC profila montāžas dziļums ( profila biezums ) ≤ 78*mm</t>
  </si>
  <si>
    <t>PVC logu montāža L1 (b×h=2,21 ×1,55m); gab-16</t>
  </si>
  <si>
    <t>t.sk. Durvis 0,7×2,25 m</t>
  </si>
  <si>
    <t>PVC logu montāža L2 (b×h=2,21×1,55m); gab-25</t>
  </si>
  <si>
    <t>PVC logu montāža L3 (b×h=1,1×1,55m); gab-38</t>
  </si>
  <si>
    <t>PVC logu montāža L4 (b×h=1,5×1,5m); gab-2</t>
  </si>
  <si>
    <t>PVC logu montāža L5 (b×h=1,5×0,53 m); gab-1</t>
  </si>
  <si>
    <t>Esošo lodžijas margu demontāža (b×h=3,2×1,0*m)</t>
  </si>
  <si>
    <t xml:space="preserve">PVC lodžijas esošie stiklojumi montāža atpakaļ ST-1  (b×h=3,12×1,5m) ; gab-42 </t>
  </si>
  <si>
    <t>PVC lodžijas jauni stiklojumi montāža ST-1  (b×h=3,12×1,5m) ; gab-106</t>
  </si>
  <si>
    <t>Logu montāžas palīgmateriāli uz  apjomu</t>
  </si>
  <si>
    <t>montāžas skavas</t>
  </si>
  <si>
    <t>dibeļi</t>
  </si>
  <si>
    <t>montāžas putas</t>
  </si>
  <si>
    <t>l</t>
  </si>
  <si>
    <t>skrūves</t>
  </si>
  <si>
    <t>silikona hermētiķis</t>
  </si>
  <si>
    <t>Alumīnija kontrukciju durvju montāža D1 (b×h=1,52×2,83) ; gab-1</t>
  </si>
  <si>
    <t>Alumīnija kontrukciju durvju montāža D2 (b×h=1,18×2,1) ; gab-1</t>
  </si>
  <si>
    <t>Cinkota krāsota metāla durvju montāža D3 (b×h=0,94×2) ; gab-1</t>
  </si>
  <si>
    <t>Cinkota krāsota metāla durvju montāža D4 (b×h=1×2.075) ; gab-1</t>
  </si>
  <si>
    <t>Durvju montāžas palīgmateriāli uz  apjomu</t>
  </si>
  <si>
    <t>Hidroizolācijas lentas montēšana logos un durvīs</t>
  </si>
  <si>
    <t>Difūzujas lentas montēšana nomaināmajos logos un durvīs</t>
  </si>
  <si>
    <t>Jaunu krāsotu ārējo skārda palodžu montāža visiem logiem, b=0,35m*, +pārkares lāsenis 30mm</t>
  </si>
  <si>
    <t>Jaunu iekštelpu MDF palodžu montēšana, b=300mm.</t>
  </si>
  <si>
    <t>Apmetuma atjaunošana pēc logu un durvju nomaiņas telpu iekšpusē, remonts ap logu ailu.</t>
  </si>
  <si>
    <t>šinas</t>
  </si>
  <si>
    <t>reģipsis</t>
  </si>
  <si>
    <t>montāžas līme</t>
  </si>
  <si>
    <t xml:space="preserve">Špaktels </t>
  </si>
  <si>
    <t>krāsa</t>
  </si>
  <si>
    <t>Līmlente</t>
  </si>
  <si>
    <t>S2</t>
  </si>
  <si>
    <t>Betona apmales demontāža</t>
  </si>
  <si>
    <t>Zemes rakšanas darbi, mm 1100 platumā  un 1,0m dziļumā</t>
  </si>
  <si>
    <t>Elektrības skapja pārvietošana</t>
  </si>
  <si>
    <t xml:space="preserve">Pagraba esošo restu  demontāža , </t>
  </si>
  <si>
    <t>R-2 restu montāža</t>
  </si>
  <si>
    <t>Gaismas lūku režģu demontāža un montāža pēc darbu pabiegšanas</t>
  </si>
  <si>
    <t>Grunts (2 kārtas)</t>
  </si>
  <si>
    <t>Jaunas hidroizolācijas mastikas uzklāšana visā siltinājuma augstumā</t>
  </si>
  <si>
    <t>hidroizolācija uz šķaidītāja bāzes</t>
  </si>
  <si>
    <t>Pamatu sienas siltinājums. Apmetuma sistēma virs siltinājuma (AS-1) Siltinājums - ekstrudētā putupolistirola plāksne; λ=0,034 W/mK b=150mm. Līmjava, stiklšķiedra siets, grunts. Esošā siena - ribotais panelis b=350 mm</t>
  </si>
  <si>
    <t xml:space="preserve"> Siltumizolācija </t>
  </si>
  <si>
    <t>Dībeli 195mm</t>
  </si>
  <si>
    <t>1. meh. klases apmetuma izveidošana: 2 kārtas armējošās javas un armējošā stikla šķiedras sieta uzklāšana, zemapmetuma grunts uzklāšana, dekoratīvā gatavā silikona apmetuma ar tonējumu uznešana.</t>
  </si>
  <si>
    <t>*Līmjava</t>
  </si>
  <si>
    <t>*Siets stikla šķiedra</t>
  </si>
  <si>
    <t>*Grunts</t>
  </si>
  <si>
    <t>*Silikona homogēnais apmetums, 1,5mm graudu lielums</t>
  </si>
  <si>
    <t>*Paligmateriāli</t>
  </si>
  <si>
    <t>komp</t>
  </si>
  <si>
    <t>Betona lietus ūdens novadīšanas apmale</t>
  </si>
  <si>
    <t>Virsmas sagatavošana</t>
  </si>
  <si>
    <t>Vidēji rupjas smilts sagatavošana, b=100 mm</t>
  </si>
  <si>
    <t>Smilts</t>
  </si>
  <si>
    <t>Monolītais betons B15; F50, b=100 mm, klases Ø 6 100x100 stiegrojumu, veidot deformācijas šuvi ik pēc 2 m.</t>
  </si>
  <si>
    <t>Pagraba ieejas mezglu ''C'' atjaunošana</t>
  </si>
  <si>
    <t>Pakapienu demontāža un betona elementu demontāža</t>
  </si>
  <si>
    <t>Esošo betona pakāpienu remonts un tīrīšana ar augstspiediena mazgāšanas iekārtu un biocīdu šķidrumu</t>
  </si>
  <si>
    <t>kmpl.</t>
  </si>
  <si>
    <t xml:space="preserve">Drenāžas atvēruma Ø 50, l=250 </t>
  </si>
  <si>
    <t>Virsma ar slīpumu izveidošana, betons B15, F50</t>
  </si>
  <si>
    <t>Zālāju sējumu ierīkošana</t>
  </si>
  <si>
    <t>zālāju sēklas</t>
  </si>
  <si>
    <t>Cokola siltināšanas darbi</t>
  </si>
  <si>
    <t>Ieejas mezglu rekonstrukcijas darbi</t>
  </si>
  <si>
    <t>Ieejas mezgla ''A'' atjaunošana</t>
  </si>
  <si>
    <t>Demontāžas darbi, atbilstoši ieejas mezgla ''A'' demontējamo elementu plānam, AR-17 lapa</t>
  </si>
  <si>
    <t>kmpl</t>
  </si>
  <si>
    <t>Ieejas mezglu atjaunošanas darbi atbilstoši ieejas mezgla ''A'' plānam, AR – 17 lapa</t>
  </si>
  <si>
    <t>Ieejas mezgla ''B'' atjaunošana</t>
  </si>
  <si>
    <t>Demontāžas darbi, atbilstoši ieejas mezgla ''B'' demontējamo elementu plānam, AR-19 lapa</t>
  </si>
  <si>
    <t>Ieejas mezglu atjaunošanas darbi atbilstoši ieejas mezgla ''A'' plānam, AR – 18 lapa</t>
  </si>
  <si>
    <t>Ieejas jumtiņas renovācija:</t>
  </si>
  <si>
    <t xml:space="preserve">      esošās jumtiņa virsmas notīrīšana</t>
  </si>
  <si>
    <t xml:space="preserve">      ar cementa javu virsmas izlīdzināšana, b=10÷20mm</t>
  </si>
  <si>
    <t xml:space="preserve">  jaukta java</t>
  </si>
  <si>
    <t>m3</t>
  </si>
  <si>
    <t xml:space="preserve">      ruberoīda seguma ieklāšana, 2 kārtas</t>
  </si>
  <si>
    <t>ruberoīda apakškārta, b=2.5 mm</t>
  </si>
  <si>
    <t>ruberoīda virskārta, b= 4 mm</t>
  </si>
  <si>
    <t>propāns - butāns</t>
  </si>
  <si>
    <t>bal</t>
  </si>
  <si>
    <t>Gropes izfrēzēšana ārsienā, hermētiķa ieklāšana</t>
  </si>
  <si>
    <t>Cinkota skārda noseglīste</t>
  </si>
  <si>
    <t xml:space="preserve">Skārds cink. </t>
  </si>
  <si>
    <t xml:space="preserve">       plātnes apakšējās betona virsmas izdrupumu mehāniska attīrīšana</t>
  </si>
  <si>
    <t xml:space="preserve">       plātnes apakšas apstrāde ar suspensiju</t>
  </si>
  <si>
    <t xml:space="preserve">       betona aizsargkārtas atjaunošana ar remontjavu 15 mm biezumā</t>
  </si>
  <si>
    <t xml:space="preserve">       plātnes apakšējās virsmas špaktelēšana pirms krāsošanas</t>
  </si>
  <si>
    <t xml:space="preserve">       plātnes apakšējās virsmas krāsošana ar krāsu uz gruntējuma</t>
  </si>
  <si>
    <t>Cokola profils</t>
  </si>
  <si>
    <t>Hidroizolācija 3 kārtas, l=150*mm</t>
  </si>
  <si>
    <t>Blīvējoša mistika</t>
  </si>
  <si>
    <t>Pagraba pārseguma siltināšanas darbi</t>
  </si>
  <si>
    <t>Koka šķunīšu demontāža</t>
  </si>
  <si>
    <t>Virsmas notīrīšana</t>
  </si>
  <si>
    <t>Pagraba pārseguma siltinājums,  esošs grīdas sastāvs, Esošais pārsegums -betona pārsegums b=220mm.Līmjava. Siltinājums – akmensvates lameles; λ=0,037W/mK b=150mm. grunts, Līmjava</t>
  </si>
  <si>
    <t>Bēniņu siltināšanas darbi</t>
  </si>
  <si>
    <t xml:space="preserve">Tvaika izolācijas plēves ieklāšana uz esošā seguma </t>
  </si>
  <si>
    <t>P2</t>
  </si>
  <si>
    <t>Bēniņu pārsegumu siltinājums, beramā akmensvate, λ=0,041W/m²K (b=400mm, ieskaitot sablīvēšanas koef. 1,1), tvaika izolācijas plēve (b=0,2mm), esoša cementa java b=50 mm, esošs fibrolīta plātņu slānis (b=~150mm), esošais hidroizolācijas slānis, esošais dz-betona pārsegums (b=~220mm)</t>
  </si>
  <si>
    <t>Siltumizolācija</t>
  </si>
  <si>
    <t>P4</t>
  </si>
  <si>
    <t>Pārsegums virs kāpņu telpām. Akmensvate, 0,033 W/mK, b=50 mm, akmensvate, 0,036 W/mK), b=100 mm + 150 mm, tvaika izolācijas plēve b=0,2m, esoša cementa java b=50 mm, Esošs fibrolīta plātņu slānis b=150 mm, esošs dz-betona pārsegums, b=220 mm.</t>
  </si>
  <si>
    <t>Ārsienas siltināšana no bēniņu puses ar akmensvati b=75mm, h=900, piestiprinot to pie ārsienas ar līmi,</t>
  </si>
  <si>
    <t>Koka laipu izvietošana (skatīt bēniņu plāna lapā specifikāciju)</t>
  </si>
  <si>
    <t>Koka brusas ar prettrupes un pretuguns apstrādi 75×125(h), 2gb, l=1,8m</t>
  </si>
  <si>
    <t>Dēļi ar prettrupes un pretuguns apstrādi130×25(h), 10gb, l=0,9 vienam</t>
  </si>
  <si>
    <t>Gāzbetona bloks (200x300x600). (Piezāģēts pēc gabarītiem 200x300x300), 4gb,</t>
  </si>
  <si>
    <t>Ruberoīda loksne, b=0,35, l=0,25, 4gb</t>
  </si>
  <si>
    <t>Ugunsdrošās durvju uzstādīšana UD-1</t>
  </si>
  <si>
    <t>Aizmūrējamās ailes daļa ar blokiem</t>
  </si>
  <si>
    <t>Būvgružu izvešana</t>
  </si>
  <si>
    <t>Jumta rekonstrukcijas darbi</t>
  </si>
  <si>
    <t>Siltinātu jumtiņu izbūve virs 5.stāva lodžijām (norādes skat. Lapā BK-2, BK-3)</t>
  </si>
  <si>
    <t>Esošās ruberoīa virsmas notīrīšana no gružiem, uzslāņojumiem</t>
  </si>
  <si>
    <t>Lodžijas paneļu fasādē izvirzītās ārējās virsmas rūpīgs remonts</t>
  </si>
  <si>
    <t xml:space="preserve">Šuvju iztīrīšana un hermetizēšana starp lodžiju paneļiem </t>
  </si>
  <si>
    <t xml:space="preserve">Antiseptizētas koka brusas 100x100 enkurošana pie jumta, 2 gb., L=2×97m = 194m. </t>
  </si>
  <si>
    <t xml:space="preserve">  kokmateriāli, klase C16</t>
  </si>
  <si>
    <t xml:space="preserve">  metāla stiprinājumi</t>
  </si>
  <si>
    <t>Leņķprofils L100x7, l=100; brusas enkurošanai; s=500, 132 gb., kop.L=13,2 m</t>
  </si>
  <si>
    <t>Metāla detaļu pretkorozijas krāsošana</t>
  </si>
  <si>
    <t xml:space="preserve">  grunts</t>
  </si>
  <si>
    <t xml:space="preserve">Antiseptizētas spāres 50x150, s=900, 40 gb., kop.garumu L=1,55*mx40 gb=62 m, pārlaistas 30 mm   </t>
  </si>
  <si>
    <t xml:space="preserve">  kokmateriāli</t>
  </si>
  <si>
    <t>Būvkalumi 60x60x60x205 mm, 2 gb. uz spāri</t>
  </si>
  <si>
    <t>Ķīļenkuri M10x110, 1 gb. uz detaļu</t>
  </si>
  <si>
    <t>Kokskrūves Ø8x80, 1 gb. uz detaļu</t>
  </si>
  <si>
    <t>Putupoliuretāna siltinājums starp spārēm, b=200, λ=0,021 W/mK. Rūpnieciski iestrādājamas divkomponentu putas, tilpumsvars jāievēro  40kg/m³. Iestrāde izsmidzinot</t>
  </si>
  <si>
    <t>Mitruma izturīga OSB plātne, 1,5 mx32 m uz spārēm</t>
  </si>
  <si>
    <t xml:space="preserve">Lodžijas paneļu izvirzītās ārējās virsmas siltinājums ar akmens vati, b=30 mm, kop.platums 80 cm, L=32 m </t>
  </si>
  <si>
    <t xml:space="preserve"> Siltumizolācija sienām</t>
  </si>
  <si>
    <t xml:space="preserve">Līmjava </t>
  </si>
  <si>
    <t>Dziļumgrunts</t>
  </si>
  <si>
    <t>Siltinātās virsmas apmešana uz stikla šķiedras sieta un krāsošana pēc krāsu pases</t>
  </si>
  <si>
    <t xml:space="preserve">Grunts </t>
  </si>
  <si>
    <t>Siets stikla šķiedras</t>
  </si>
  <si>
    <t xml:space="preserve">Krāsa </t>
  </si>
  <si>
    <t>Stūra profils</t>
  </si>
  <si>
    <t xml:space="preserve">m </t>
  </si>
  <si>
    <t>Lentveida mitruma izturīga OSB plātne, 15x120(h), naglota  pie spāru galiem, L=16 m</t>
  </si>
  <si>
    <t>Papildus seguma kārta (3,5 kg/m²), uz dzegas un noliekta gar dzegu, b=520 mm</t>
  </si>
  <si>
    <t xml:space="preserve">Cinkotā jumta skārda dzegas apšuvums un lāsenis gar tekni, b=450 </t>
  </si>
  <si>
    <t>Apakšējais segums (3,5 kg/m²)</t>
  </si>
  <si>
    <t>Augšējais segums (4,5 kg/m²)</t>
  </si>
  <si>
    <t>Tekne ar turētāju, Ø100 mm, krāsu tonis pēc AR norādēm</t>
  </si>
  <si>
    <t xml:space="preserve">Notekas, Ø80, krāsu tonis pēc AR norādēm </t>
  </si>
  <si>
    <t>Siltinātā jumtiņa pieslēgums pie ārsienas (mezgls "E", lapā BK-5):</t>
  </si>
  <si>
    <t xml:space="preserve">   * putupolistirola siltinājums uz ārsienas gar jumtiņu, b=30, h=300</t>
  </si>
  <si>
    <t xml:space="preserve">   * stūra elements 150x150, akmens vate</t>
  </si>
  <si>
    <t xml:space="preserve">   * papildus jumta segums 2 kārtas gar sienu, apakšā (b=0,5 m), augšā-(b=0,65)</t>
  </si>
  <si>
    <t xml:space="preserve">   * cinkota skārda noseglīste, b=150, enkurojuma solis 20 cm </t>
  </si>
  <si>
    <t xml:space="preserve">   * cokola profils zem siltinājuma S7 (b=50 mm) gar lodžiju jumtu</t>
  </si>
  <si>
    <t>Deflektoru iebūve siltinātā lodžiju jumtā, Ø150 mm, h=300 mm, skatīt mezglu lapā BK-13</t>
  </si>
  <si>
    <t xml:space="preserve">Jumta dzegas izbūve pie garensienu siltināšanas. </t>
  </si>
  <si>
    <t>Saduršuvju attīrīšana no vecās javas , mastikas fasādē</t>
  </si>
  <si>
    <t>Antisēptizēts dēlis 40x150 gar jumta paneļu ārmalu fasādē</t>
  </si>
  <si>
    <t xml:space="preserve">Antisēptizēts dēlis 40x150 </t>
  </si>
  <si>
    <t>Pašenkurojošas bultas M12x110  dēļa enkurošanai pie paneļa, s=0,5 m</t>
  </si>
  <si>
    <t xml:space="preserve">Ģeotekstils+hidroizolācija vienā kārtā gar dzegu fasadē, b=300 </t>
  </si>
  <si>
    <t>Cementa javas b=20x100  izlīdzinošā kārta uz paneļu galiem (garenvirzienā pie dzegas)</t>
  </si>
  <si>
    <t>Jumta skārda  apšuvums gar dzegu pēc ārsienu siltināšanas, kop.b=0,5 m(pēc krāsu pases)</t>
  </si>
  <si>
    <t xml:space="preserve">skārds </t>
  </si>
  <si>
    <t xml:space="preserve">Enkuri -4x40x300 jumta skārda apšuvumam, s=500; 192 gab </t>
  </si>
  <si>
    <t>Dībeļi Ø8x100 enkuru stiprināšanai pie paneļa un dēļa (2 gab uz enkuru)</t>
  </si>
  <si>
    <t>Saduršuves gar dzegu fasādē  hermetizēšana ar poliuretāna mastiku</t>
  </si>
  <si>
    <t xml:space="preserve">Galasienu parapeta apšuvums pie galasienu siltināšanas </t>
  </si>
  <si>
    <t>Saduršuvju attīrīšana no vecās javas , mastikas fasādē un jumta pusē</t>
  </si>
  <si>
    <t>Cementa javas b=20÷40  izlīdzinošā kārta uz parapeta plātnes, b=720*, un gar paneļu pieslēgumu</t>
  </si>
  <si>
    <t xml:space="preserve">Ģeotekstils+hidroizolācija vienā kārtā gar parapeta plātni un galasienām (no abām pusēm), b=300 </t>
  </si>
  <si>
    <t>Jumta skārda RR23 parapeta apšuvums  pēc ārsienu siltināšanas, kop.b=1 m</t>
  </si>
  <si>
    <t>Enkuri -4x40x750 jumta parapeta skārda apšuvumam, s=500</t>
  </si>
  <si>
    <t>Dībeļi Ø8x100 enkuru stiprināšanai pie parapeta plātnes, 2 gab uz det.</t>
  </si>
  <si>
    <t>Saduršuvju gar parapetu fasādē un galasienām no jumta puses hermetizēšana ar poliuretāna mastiku</t>
  </si>
  <si>
    <t xml:space="preserve">Dzelzsbetona tekņu augšējās  virsmas remonts </t>
  </si>
  <si>
    <t>Tekņu augšējās virsmas mehāniska attīrīšana ar smilšpapīru. Nestingru betona daļiņu un putekļu notīrīšana</t>
  </si>
  <si>
    <t>Saduršuvju iztīrīšana starp tekņu elementiem un sadurvietās ar jumta paneļiem</t>
  </si>
  <si>
    <t>Jaunas lietusūdens savācējpiltuves Ø110*, uzstādīšana ar čuguna aizsargrežģi pamatni un aizsargrežģi montāža</t>
  </si>
  <si>
    <t>kompl.</t>
  </si>
  <si>
    <t>Riboto paneļu saduru nosedzošo jumtiņu virsmas remonts</t>
  </si>
  <si>
    <t>Jumtiņu pilnas virsmas mehāniska attīrīšana ar smilšpapīru</t>
  </si>
  <si>
    <t>Betona virsmas remonts:</t>
  </si>
  <si>
    <t xml:space="preserve">   *atsegto stiegrojumu attīrīšana lidz kl.Sa, pretkorozijas apstrāde ar pretkorozijas kontaktjavu</t>
  </si>
  <si>
    <t xml:space="preserve">   *virsmas samitrināšana un apstrāde ar pielipšanas uzlabotāju</t>
  </si>
  <si>
    <t xml:space="preserve">   *remotjavas uzklāšana</t>
  </si>
  <si>
    <t>Speciālā apstrāde savācējpiltuves pieslegumu vietām- 0,5m plata joslā apkārt elementu (0,78m² uz vien.): ar izolējošu materiālu savācējpiltuves piesleguma vietu pārklāšana</t>
  </si>
  <si>
    <t xml:space="preserve">    ģeotekstila</t>
  </si>
  <si>
    <t xml:space="preserve">    Izolējošā materiāla dublejoša kārta piesl.vietām</t>
  </si>
  <si>
    <t>Plaisu remonts:</t>
  </si>
  <si>
    <t xml:space="preserve">     plaisas jāattīra, jāpaplatina ÷5mm, neskarot stiegrojumu plaisas jāattīra, jāpaplatina ÷5mm, neskarot stiegrojumu     plaisas jāattīra, jāpaplatina ÷5mm, neskarot stiegrojumu plaisas jāattīra, jāpaplatina ÷5mm, neskarot stiegrojumu</t>
  </si>
  <si>
    <t xml:space="preserve">     plaisas jāaizpilda ar fiksotropisku (biezu) remontjavu</t>
  </si>
  <si>
    <t>Jumta seguma atjaunošana</t>
  </si>
  <si>
    <t>Plaisu hermetizēšana ar poliuretāna hermetiķi</t>
  </si>
  <si>
    <t>Gruntējuma-saķeres uzlabotāja, uzklāšana uz tīras, samitrinātas virsmas</t>
  </si>
  <si>
    <t>Hidroizolācijas, uzklāšana ar augstspied. uzsmidzināšanas iekārtu</t>
  </si>
  <si>
    <t>Virsmas armēšana ar ģeotekstilu</t>
  </si>
  <si>
    <t>Hidroizolācijas uzklāšana ar augstspied. uzsmidzināšanas iekārtu</t>
  </si>
  <si>
    <t>Aizsargslāņa, ieklāšana 1 kārtā ar augstspied. uzsmidzināšanas iekārtu</t>
  </si>
  <si>
    <t xml:space="preserve"> Ventilācijas izvadu jumta lūka  papildus apstrāde:</t>
  </si>
  <si>
    <t xml:space="preserve">      hidroizolācijas pārklājums pa elementa perimetru b=0,25m joslā*</t>
  </si>
  <si>
    <t xml:space="preserve">      armējums ar ģeotekstila armēšanas audumu, b=0,25m joslā*</t>
  </si>
  <si>
    <t>Ventilācijas izvadu atjaunošana</t>
  </si>
  <si>
    <t>Gruntējuma-saķeres uzlabotāja uzklāšana uz tīras, samitrinātas virsmas</t>
  </si>
  <si>
    <t>Aizsargslāņa ieklāšana 1 kārtā ar augstspied. uzsmidzināšanas iekārtu</t>
  </si>
  <si>
    <t>Cinkotā skārda jumtiņu Ø700 ar slīpni un attālumu no gaisa izvada min 300mm ar stiprinājumiem montāža</t>
  </si>
  <si>
    <t xml:space="preserve"> Jumta margas. </t>
  </si>
  <si>
    <t>Esošo margu pārkrāsošana, iztaisnošana</t>
  </si>
  <si>
    <t>Jaunas jumta margas montāža, rūnieciski izgatavota</t>
  </si>
  <si>
    <t>Ēkas apkure, iekšējie tīkli</t>
  </si>
  <si>
    <t>Tāme sastādīta  20__. gada tirgus cenās, pamatojoties uz AVK daļas rasējumiem</t>
  </si>
  <si>
    <t>Apkure. Koplietošanas cauruļvadi</t>
  </si>
  <si>
    <t>Apkures sistēmas demontāžas darbi, t.sk. sildķermeņi, veidgabali, siltumizolācija un stiprinājumi</t>
  </si>
  <si>
    <t>K-ts</t>
  </si>
  <si>
    <t>Polipropilēna caurules DN50, 4.0 kg/m, montāža</t>
  </si>
  <si>
    <t>Polipropilēna caurules DN40 montāža, stiprināšana pie sienas</t>
  </si>
  <si>
    <t>Polipropilēna caurules DN32 montāža, stiprināšana pie sienas</t>
  </si>
  <si>
    <t>Polipropilēna caurules DN 25 montāža, stiprināšana pie sienas</t>
  </si>
  <si>
    <t>Polipropilēna caurules DN 20 montāža, stiprināšana pie sienas</t>
  </si>
  <si>
    <t>Polipropilēna caurules DN 15 montāža, stiprināšana pie sienas</t>
  </si>
  <si>
    <t>Ventilis, aizbīdnis, iekš. vītne; t=110°C; P=8 bar; Dn50; uzstādīšana</t>
  </si>
  <si>
    <t>Ventilis, iekš. vītne; t=110°C; P=8 bar; Dn32; uzstādīšana</t>
  </si>
  <si>
    <t>Ventilis, iekš. vītne; t=110°C; P=8 bar; Dn15; uzstādīšana</t>
  </si>
  <si>
    <t>Automātiskais balansējošais vārsts,  Dn25; t=110°C; P=8 bar, uzstādīšana, ieregulēšana</t>
  </si>
  <si>
    <t>Automātiskais balansējošais vārsts Dn25; t=110°C; P=8 bar, uzstādīšana, ieregulēšana</t>
  </si>
  <si>
    <t>Polipropilēna cauruļvadu diametru maiņa DN50→DN40, montāža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</si>
  <si>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</si>
  <si>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</si>
  <si>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</si>
  <si>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DN20→DN15, montāža</t>
  </si>
  <si>
    <t>Polipropilēna cauruļvadu trejgabali DN50,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</si>
  <si>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</si>
  <si>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</si>
  <si>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</si>
  <si>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</si>
  <si>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trejgabali DN15, montāža</t>
  </si>
  <si>
    <t>Polipropilēna cauruļvadu krust. savienojums, iekš vītne,  DN32, montāža</t>
  </si>
  <si>
    <t>Polipropilēna cauruļvadu krust. savienojums, iekš vītne,  DN25, montāža</t>
  </si>
  <si>
    <t>Polipropilēna cauruļvada pagrieziens DN15, iekš. vītne, pagrieziens 90°</t>
  </si>
  <si>
    <t>Atgaisotājs automātisks, t=110°C, P=8 bar, uzstādīšana</t>
  </si>
  <si>
    <t>Cauruļvada DN50 ugunsdrošais šķērsojums, izbūve caur sienu/ griestiem, hermetizācija, apmetuma un krāsojuma atjaunošana</t>
  </si>
  <si>
    <t>Cauruļvada DN40 ugunsdrošais šķērsojums, izbūve caur  griestiem, hermetizācija, apmetuma un krāsojuma atjaunošana</t>
  </si>
  <si>
    <t>Cauruļvada DN32 ugunsdrošais šķērsojums, izbūve caur sienu/ griestiem, hermetizācija, apmetuma un krāsojuma atjaunošana</t>
  </si>
  <si>
    <t>Cauruļvada DN25 ugunsdrošais šķērsojums, izbūve caur sienu/ griestiem, hermetizācija, apmetuma un krāsojuma atjaunošana</t>
  </si>
  <si>
    <t>Cauruļvada DN15 ugunsdrošais šķērsojums, izbūve caur sienu/ griestiem, hermetizācija, apmetuma un krāsojuma atjaunošana</t>
  </si>
  <si>
    <t>Cauruļvada DN50 siltumizolācijas čaula, b=&gt;50 mm, l=0.040 W/K×m², caurules siltumizolēšana</t>
  </si>
  <si>
    <t>Cauruļvada DN40 siltumizolācijas čaula, b=&gt;50 mm, l=0.040 W/K×m², caurules siltumizolēšana</t>
  </si>
  <si>
    <t>Cauruļvada DN32 siltumizolācijas čaula, b=&gt;30 mm, l=0.040 W/K×m², caurules siltumizolēšana</t>
  </si>
  <si>
    <t>Cauruļvada DN25 siltumizolācijas čaula, b=&gt;30 mm, l=0.040 W/K×m², caurules siltumizolēšana</t>
  </si>
  <si>
    <t>Cauruļvada DN20 siltumizolācijas čaula, b=&gt;30 mm, l=0.040 W/K×m², caurules siltumizolēšana</t>
  </si>
  <si>
    <t>Cauruļvada DN15 siltumizolācijas čaula, b=&gt;30 mm, l=0.040 W/K×m², caurules siltumizolēšana</t>
  </si>
  <si>
    <t>Metāla konstrukcijas cauruļvadu un iekārtu stiprināšanai</t>
  </si>
  <si>
    <t>Cauruļvadu un pievienojumu fasondetaļas un veidgabali</t>
  </si>
  <si>
    <t>k-ts</t>
  </si>
  <si>
    <t>Montāžas palīgmateriāli</t>
  </si>
  <si>
    <t>Apkures sistēmas ieregulēšana pārbaude un 
nodošana ekspluatācijā.</t>
  </si>
  <si>
    <t>Ventilācijas sistēma</t>
  </si>
  <si>
    <t>Esošo ventilācijas kanālu (skursteņu, cuku) apskate, remonts, tīrīšana (t.sk. aizgruvumu)</t>
  </si>
  <si>
    <t>Vēdināšanas komplekts, Ø 102mm, montāža ārsienā</t>
  </si>
  <si>
    <t>Esošo gaisa nosūces restīšu 250*×150* demontāža (virtuvēs un tualetēs)</t>
  </si>
  <si>
    <t>Gaisa nosūces restītes 250*×150* (virtuvēs un tualetēs)</t>
  </si>
  <si>
    <t>Dzīvokļu siltuma uzskaites mezgls (pavisam uzstāda 74 dzīvokļos, )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</si>
  <si>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</si>
  <si>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Tērauda konstrukcijas, krāsotu pelēkā tonī, skaitītāju skapīšu montāža pie sienas 450×350*, b=250*, t.sk. sienas dībeļi. Skapīša durvis slēdzamas bez stiklojuma.</t>
  </si>
  <si>
    <t xml:space="preserve">Balansējošais vārsts Dn15; uzstādīšana, ieregulēšana </t>
  </si>
  <si>
    <t>Ventilis lodveida; t=110°C; P=8 bar; Dn15</t>
  </si>
  <si>
    <t>Netīrumu savācējs; t=110°C; P=8 bar; Dn15</t>
  </si>
  <si>
    <t>Palīgmateriāli cauruļvadu savienošanai</t>
  </si>
  <si>
    <t>Vienistabas dzīvoklim Nr.3; 4; 10; 11; 18; 19; 26; 27; 33; 34; 41; 42; 48; 49; 56; 57; 63; 64; 71; 72</t>
  </si>
  <si>
    <t>Pavisam šādi dzīvokļi</t>
  </si>
  <si>
    <t>Esošās sistēmas demontāža</t>
  </si>
  <si>
    <t>Termoregulatora vārsts ar termostatisko sensoru, t=120°C, P=10 bar, DP=0.6 bar</t>
  </si>
  <si>
    <t>Termoregulatora galva, t=120 °C, P=10 bar, DP=0.6 bar, uzstādīšana</t>
  </si>
  <si>
    <t>Sildķermeņa pievienojuma krāns t=110°C; P=8 bar; Dn15</t>
  </si>
  <si>
    <t>Presējama karbona caurule apkurei, Dn 15 (Ø18x1,2mm), montāža, stiprināšana pie sienas</t>
  </si>
  <si>
    <t>Karbona caurules, pagrieziens 90°, Dn 15, presējams, montāža</t>
  </si>
  <si>
    <t>Karbona caurules, trejgabals Dn 15, presējams, montāža</t>
  </si>
  <si>
    <t>Ventilis lodveida; t=110°C; P=8 bar; Dn15; uzstādīšana</t>
  </si>
  <si>
    <t>Cauruļvada DN15 termokompensējošs balsts, izbūve caur sienu, hermetizācija, apmetuma un krāsojuma atjaunošana</t>
  </si>
  <si>
    <t>Metāla konstrukcijas (skavas u.t.t.) cauruļvadu un iekārtu stiprināšanai</t>
  </si>
  <si>
    <t>Palīgmateriāli</t>
  </si>
  <si>
    <t>Vienistabas dzīvoklim Nr. 1; 2; 5; 6; 7; 8; 9; 12; 13; 14; 15; 16; 17; 20; 21; 22; 23; 24; 25; 28; 30; 31; 32; 35; 36; 37; 38; 39; 40; 43; 44; 45; 46; 47; 50; 51; 52; 53; 54; 55; 58; 60; 61; 62; 65; 66; 67; 68; 69; 70; 73; 74</t>
  </si>
  <si>
    <t>Dažādi palīgmateriāli montāžai</t>
  </si>
  <si>
    <t xml:space="preserve">gab </t>
  </si>
  <si>
    <t>Apkures sistēmas ieregulēšana, pārbaude un nodošana ekspluatācijā</t>
  </si>
  <si>
    <t>Divistabu dzīvoklim Nr. 29; 59</t>
  </si>
  <si>
    <t>Gāzes apgāde</t>
  </si>
  <si>
    <t>Tāme sastādīta  20__. gada tirgus cenās, pamatojoties uz GA, GAT daļas rasējumiem</t>
  </si>
  <si>
    <t>Dn50</t>
  </si>
  <si>
    <t>Ø60,3×3.6</t>
  </si>
  <si>
    <t>Dn50&gt;Dn40</t>
  </si>
  <si>
    <t>Dn40</t>
  </si>
  <si>
    <t>vietas</t>
  </si>
  <si>
    <t>Gāzesvada pievads</t>
  </si>
  <si>
    <t>Esošā gāzes ievada demontāža</t>
  </si>
  <si>
    <t>Pieslēgšana pie esošā gāzes vada</t>
  </si>
  <si>
    <t>Pieslēgšanās pie esošā gāzes vada ievada un MR</t>
  </si>
  <si>
    <t>Termosarūkošā materiāla uzmava l=700mm;  caurulei</t>
  </si>
  <si>
    <t>Uzmavu krāns gāzei PN1 bar (gali piemetināmi)</t>
  </si>
  <si>
    <t>Izolējošais izjaucams, savienojums Pn10</t>
  </si>
  <si>
    <t>Atloku savienojumssavienojums Pn10</t>
  </si>
  <si>
    <t>Tērauda ievadlīkums PN16, EN10208-1</t>
  </si>
  <si>
    <t xml:space="preserve"> ar trīskāršo PE pretkarozijas pārklājumu EN10285</t>
  </si>
  <si>
    <t>Tērauda caurule ar polimēra izolāciju EN10285</t>
  </si>
  <si>
    <t>Tērauda caurules ar polimēra izolāciju līkums 3D-90° EN10253-1</t>
  </si>
  <si>
    <t>Tērauda caurules pāreja Pn=4 bar; 
LVS EN 10208-2</t>
  </si>
  <si>
    <t>Tērauda caurule gar ēkas fasādi; Pn=4 bar; 
LVS EN 10208-2</t>
  </si>
  <si>
    <t>Dn40 līkumi 90o</t>
  </si>
  <si>
    <t>PE aizsargčaula Dn100 ar polipropilēnu un silikonu uz izvada no zemes pie ievada ēkā.</t>
  </si>
  <si>
    <t>Tērauda caurules antikorozijas apstrāde un krāsošana ar eļļas krāsu</t>
  </si>
  <si>
    <t>Indikācijas kabeļu savienojuma nozaruzmava</t>
  </si>
  <si>
    <t>Signālvads S=2×2,5 mm², ar vara dzīslām un izolāciju 
(Ar izvadu)</t>
  </si>
  <si>
    <t>Mitruma izturīga līmlenta signālkabeļa stiprināšanai</t>
  </si>
  <si>
    <t>Marķējuma lenta ar uzrakstu "Gāze"</t>
  </si>
  <si>
    <t>Smilšu seguma pabērums zem un virs gāzes vada B=100 mm</t>
  </si>
  <si>
    <t xml:space="preserve">Caurumu Ø15÷20mm izurbšana citu komunikāciju  aku vākos </t>
  </si>
  <si>
    <t>Gāzes vadu un iekārtu sazemēšana pēc RD34.12.122-87</t>
  </si>
  <si>
    <t>Metināto šuvju pārbaude 100%</t>
  </si>
  <si>
    <t>Metināto šuvju izolācija</t>
  </si>
  <si>
    <t xml:space="preserve">Zālāja atjaunošanas   </t>
  </si>
  <si>
    <t>Gāzes vada digitālā uzmērīšana un nodošana ekspluatācijā</t>
  </si>
  <si>
    <t>Tērauda aizsargcaurule Dn80, l=0,5m</t>
  </si>
  <si>
    <t>Īscaurule Dn15 ar noslēgtapu kontrolmonometra pielēgšanai (uz gāzes vada Dn50)</t>
  </si>
  <si>
    <t>Gāzes pievienojuma veidgabals, dn50</t>
  </si>
  <si>
    <t>Zibens aizsardzība</t>
  </si>
  <si>
    <t>Tāme sastādīta  20__. gada tirgus cenās, pamatojoties uz ELT daļas rasējumiem</t>
  </si>
  <si>
    <t>Zibensaizsardzība</t>
  </si>
  <si>
    <t>Nosaukums</t>
  </si>
  <si>
    <t>Zemējuma lente 30x3.5mm, cinkots tērauds, 62m/rullis</t>
  </si>
  <si>
    <t>Zemējuma stienis Ø20mm 1.5m ar šlicēm A-tips, c. tērauda</t>
  </si>
  <si>
    <t>gab.</t>
  </si>
  <si>
    <t xml:space="preserve">Elektroda spice </t>
  </si>
  <si>
    <t>Pieslēgspaile pie zemējuma stieņa</t>
  </si>
  <si>
    <t>Vario atdalītājklemme lenta / lenta</t>
  </si>
  <si>
    <t>Vario atdalītājklemme stieple / lenta</t>
  </si>
  <si>
    <t>Savienotājklemme</t>
  </si>
  <si>
    <t>Zemējuma stieple Ø10mm, tŗauda 84m/rullis</t>
  </si>
  <si>
    <t>Gluda caurule D=16mm 320N</t>
  </si>
  <si>
    <t>Pretkorozijas lenta 50mm 10m/rullis</t>
  </si>
  <si>
    <t>Sienas stiprinājumi stieplei</t>
  </si>
  <si>
    <t>Pievienojuma klemme pie jumta Multi-Plus (DBP)</t>
  </si>
  <si>
    <t>Multiklemme stieples savienošanai</t>
  </si>
  <si>
    <t>Aizsargkārba mērklemmes savienošanai</t>
  </si>
  <si>
    <t>Vario atdalītājkklemme stieple /stieple</t>
  </si>
  <si>
    <t>Zibens uztvērēja stieple Ø8mm, alumīnija 148m/rullis</t>
  </si>
  <si>
    <t>Kompensators Ø8mm 600mm,</t>
  </si>
  <si>
    <t>Stieples turētāji pie jumta</t>
  </si>
  <si>
    <t>Stieples un turētājstieņa savienojums</t>
  </si>
  <si>
    <t>Cauruļu sazemēšanas klemme</t>
  </si>
  <si>
    <t>Zibens uztvērējstienis Ø16/10mm 4m, alumīnijs</t>
  </si>
  <si>
    <t>Zibens uztvērēja stiprinājuma komplekts 2.gab</t>
  </si>
  <si>
    <t>Potenciālu izlīdzinošā kopne</t>
  </si>
  <si>
    <t>Pārsprieguma aizsardzība B+C</t>
  </si>
  <si>
    <t xml:space="preserve">Vads H07V-K 1x50mm² lokans dzeltenzaļš </t>
  </si>
  <si>
    <t>Tranšejas rakšana un aizbēršana</t>
  </si>
  <si>
    <t xml:space="preserve">Signallente </t>
  </si>
  <si>
    <t xml:space="preserve">Pacēlājs </t>
  </si>
  <si>
    <t>Mērijumi</t>
  </si>
  <si>
    <t xml:space="preserve">Dokumentācijas noformēšana </t>
  </si>
  <si>
    <t>st.</t>
  </si>
  <si>
    <t>Piezīme:</t>
  </si>
  <si>
    <t xml:space="preserve">Visiem būvmateriāliem jābūt marķētiem ar CE zīmi. </t>
  </si>
  <si>
    <t>Siltināšanas un apmešanas darbi veicami saskaņā ar ETAG 004 „Eiropas tehniskā apstiprinājuma pamatnostādne ārējās siltumizolācijas sistēmām un
 apmetumam”.</t>
  </si>
  <si>
    <t>Ievērībai!</t>
  </si>
  <si>
    <t>Pretendents ir tiesīgs izmantot tikai Pasūtītāja pievienoto būvizmaksu noteikšanas tāmes veidni.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</si>
</sst>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4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42" xfId="0" applyFont="1" applyBorder="1"/>
    <xf numFmtId="2" fontId="1" fillId="0" borderId="3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vertical="top" wrapText="1"/>
    </xf>
    <xf numFmtId="164" fontId="2" fillId="0" borderId="45" xfId="0" applyNumberFormat="1" applyFont="1" applyBorder="1" applyAlignment="1">
      <alignment horizontal="center" vertical="center" wrapText="1"/>
    </xf>
    <xf numFmtId="164" fontId="1" fillId="0" borderId="45" xfId="2" applyNumberFormat="1" applyFont="1" applyBorder="1" applyAlignment="1">
      <alignment horizontal="center" vertical="center"/>
    </xf>
    <xf numFmtId="164" fontId="2" fillId="0" borderId="46" xfId="2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1" applyFont="1" applyBorder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2" fillId="0" borderId="32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/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justify"/>
    </xf>
    <xf numFmtId="164" fontId="2" fillId="0" borderId="4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9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2" fillId="0" borderId="0" xfId="0" applyFont="1"/>
  </cellXfs>
  <cellStyles count="4">
    <cellStyle name="Normal 2" xfId="2" xr:uid="{7728D04F-492C-44E8-B42B-2D52765FDA4E}"/>
    <cellStyle name="Parasts" xfId="0" builtinId="0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213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/>
  <dimension ref="A2:C39"/>
  <sheetViews>
    <sheetView tabSelected="1" workbookViewId="0">
      <selection activeCell="B41" sqref="B41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103" t="s">
        <v>1</v>
      </c>
      <c r="C4" s="103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104" t="s">
        <v>3</v>
      </c>
      <c r="C8" s="104"/>
    </row>
    <row r="11" spans="1:3" x14ac:dyDescent="0.2">
      <c r="B11" s="2" t="s">
        <v>4</v>
      </c>
    </row>
    <row r="12" spans="1:3" x14ac:dyDescent="0.2">
      <c r="B12" s="89" t="s">
        <v>53</v>
      </c>
    </row>
    <row r="13" spans="1:3" x14ac:dyDescent="0.2">
      <c r="A13" s="4" t="s">
        <v>5</v>
      </c>
      <c r="B13" s="82" t="s">
        <v>56</v>
      </c>
      <c r="C13" s="82"/>
    </row>
    <row r="14" spans="1:3" x14ac:dyDescent="0.2">
      <c r="A14" s="4" t="s">
        <v>6</v>
      </c>
      <c r="B14" s="82" t="s">
        <v>57</v>
      </c>
      <c r="C14" s="82"/>
    </row>
    <row r="15" spans="1:3" x14ac:dyDescent="0.2">
      <c r="A15" s="4" t="s">
        <v>7</v>
      </c>
      <c r="B15" s="81" t="s">
        <v>58</v>
      </c>
      <c r="C15" s="81"/>
    </row>
    <row r="16" spans="1:3" x14ac:dyDescent="0.2">
      <c r="A16" s="4" t="s">
        <v>8</v>
      </c>
      <c r="B16" s="80" t="s">
        <v>59</v>
      </c>
      <c r="C16" s="80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x14ac:dyDescent="0.2">
      <c r="A19" s="84">
        <v>1</v>
      </c>
      <c r="B19" s="8" t="s">
        <v>60</v>
      </c>
      <c r="C19" s="9">
        <f>'Kops a'!E31</f>
        <v>0</v>
      </c>
    </row>
    <row r="20" spans="1:3" x14ac:dyDescent="0.2">
      <c r="A20" s="85"/>
      <c r="B20" s="86"/>
      <c r="C20" s="10"/>
    </row>
    <row r="21" spans="1:3" x14ac:dyDescent="0.2">
      <c r="A21" s="87"/>
      <c r="B21" s="8"/>
      <c r="C21" s="10"/>
    </row>
    <row r="22" spans="1:3" x14ac:dyDescent="0.2">
      <c r="A22" s="87"/>
      <c r="B22" s="8"/>
      <c r="C22" s="10"/>
    </row>
    <row r="23" spans="1:3" x14ac:dyDescent="0.2">
      <c r="A23" s="87"/>
      <c r="B23" s="8"/>
      <c r="C23" s="10"/>
    </row>
    <row r="24" spans="1:3" x14ac:dyDescent="0.2">
      <c r="A24" s="87"/>
      <c r="B24" s="8"/>
      <c r="C24" s="10"/>
    </row>
    <row r="25" spans="1:3" ht="12" thickBot="1" x14ac:dyDescent="0.25">
      <c r="A25" s="88"/>
      <c r="B25" s="53"/>
      <c r="C25" s="54"/>
    </row>
    <row r="26" spans="1:3" ht="12" thickBot="1" x14ac:dyDescent="0.25">
      <c r="A26" s="11"/>
      <c r="B26" s="12" t="s">
        <v>12</v>
      </c>
      <c r="C26" s="13">
        <f>SUM(C19:C25)</f>
        <v>0</v>
      </c>
    </row>
    <row r="27" spans="1:3" ht="12" thickBot="1" x14ac:dyDescent="0.25">
      <c r="B27" s="14"/>
      <c r="C27" s="15"/>
    </row>
    <row r="28" spans="1:3" ht="12" thickBot="1" x14ac:dyDescent="0.25">
      <c r="A28" s="105" t="s">
        <v>13</v>
      </c>
      <c r="B28" s="106"/>
      <c r="C28" s="16">
        <f>ROUND(C26*21%,2)</f>
        <v>0</v>
      </c>
    </row>
    <row r="31" spans="1:3" x14ac:dyDescent="0.2">
      <c r="A31" s="1" t="s">
        <v>14</v>
      </c>
      <c r="B31" s="107"/>
      <c r="C31" s="107"/>
    </row>
    <row r="32" spans="1:3" x14ac:dyDescent="0.2">
      <c r="B32" s="102" t="s">
        <v>15</v>
      </c>
      <c r="C32" s="102"/>
    </row>
    <row r="34" spans="1:3" x14ac:dyDescent="0.2">
      <c r="A34" s="1" t="s">
        <v>54</v>
      </c>
      <c r="B34" s="17"/>
      <c r="C34" s="17"/>
    </row>
    <row r="35" spans="1:3" x14ac:dyDescent="0.2">
      <c r="A35" s="17"/>
      <c r="B35" s="17"/>
      <c r="C35" s="17"/>
    </row>
    <row r="36" spans="1:3" x14ac:dyDescent="0.2">
      <c r="A36" s="1" t="s">
        <v>16</v>
      </c>
    </row>
    <row r="38" spans="1:3" x14ac:dyDescent="0.2">
      <c r="A38" s="169" t="s">
        <v>518</v>
      </c>
    </row>
    <row r="39" spans="1:3" x14ac:dyDescent="0.2">
      <c r="A39" s="169" t="s">
        <v>519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212" priority="9" operator="equal">
      <formula>0</formula>
    </cfRule>
  </conditionalFormatting>
  <conditionalFormatting sqref="B13:B16">
    <cfRule type="cellIs" dxfId="211" priority="8" operator="equal">
      <formula>0</formula>
    </cfRule>
  </conditionalFormatting>
  <conditionalFormatting sqref="B19">
    <cfRule type="cellIs" dxfId="210" priority="7" operator="equal">
      <formula>0</formula>
    </cfRule>
  </conditionalFormatting>
  <conditionalFormatting sqref="B34">
    <cfRule type="cellIs" dxfId="209" priority="5" operator="equal">
      <formula>0</formula>
    </cfRule>
  </conditionalFormatting>
  <conditionalFormatting sqref="B31:C31">
    <cfRule type="cellIs" dxfId="208" priority="3" operator="equal">
      <formula>0</formula>
    </cfRule>
  </conditionalFormatting>
  <conditionalFormatting sqref="A19">
    <cfRule type="cellIs" dxfId="207" priority="2" operator="equal">
      <formula>0</formula>
    </cfRule>
  </conditionalFormatting>
  <conditionalFormatting sqref="A36">
    <cfRule type="containsText" dxfId="206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/>
  <dimension ref="A1:P128"/>
  <sheetViews>
    <sheetView topLeftCell="A100" workbookViewId="0">
      <selection activeCell="B126" sqref="B126:B128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a'!A22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364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365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P113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A119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6" t="s">
        <v>366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1</v>
      </c>
      <c r="B15" s="39" t="s">
        <v>65</v>
      </c>
      <c r="C15" s="47" t="s">
        <v>367</v>
      </c>
      <c r="D15" s="25" t="s">
        <v>368</v>
      </c>
      <c r="E15" s="70">
        <v>1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x14ac:dyDescent="0.2">
      <c r="A16" s="38">
        <v>2</v>
      </c>
      <c r="B16" s="39" t="s">
        <v>65</v>
      </c>
      <c r="C16" s="47" t="s">
        <v>369</v>
      </c>
      <c r="D16" s="25" t="s">
        <v>74</v>
      </c>
      <c r="E16" s="70">
        <v>16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3</v>
      </c>
      <c r="B17" s="39" t="s">
        <v>65</v>
      </c>
      <c r="C17" s="47" t="s">
        <v>370</v>
      </c>
      <c r="D17" s="25" t="s">
        <v>74</v>
      </c>
      <c r="E17" s="70">
        <v>28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 t="s">
        <v>65</v>
      </c>
      <c r="C18" s="47" t="s">
        <v>371</v>
      </c>
      <c r="D18" s="25" t="s">
        <v>74</v>
      </c>
      <c r="E18" s="70">
        <v>112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 t="s">
        <v>65</v>
      </c>
      <c r="C19" s="47" t="s">
        <v>372</v>
      </c>
      <c r="D19" s="25" t="s">
        <v>74</v>
      </c>
      <c r="E19" s="70">
        <v>48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6</v>
      </c>
      <c r="B20" s="39" t="s">
        <v>65</v>
      </c>
      <c r="C20" s="47" t="s">
        <v>373</v>
      </c>
      <c r="D20" s="25" t="s">
        <v>74</v>
      </c>
      <c r="E20" s="70">
        <v>24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7</v>
      </c>
      <c r="B21" s="39" t="s">
        <v>65</v>
      </c>
      <c r="C21" s="47" t="s">
        <v>374</v>
      </c>
      <c r="D21" s="25" t="s">
        <v>74</v>
      </c>
      <c r="E21" s="70">
        <v>126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8</v>
      </c>
      <c r="B22" s="39" t="s">
        <v>65</v>
      </c>
      <c r="C22" s="47" t="s">
        <v>375</v>
      </c>
      <c r="D22" s="25" t="s">
        <v>129</v>
      </c>
      <c r="E22" s="70">
        <v>2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9</v>
      </c>
      <c r="B23" s="39" t="s">
        <v>65</v>
      </c>
      <c r="C23" s="47" t="s">
        <v>376</v>
      </c>
      <c r="D23" s="25" t="s">
        <v>76</v>
      </c>
      <c r="E23" s="70">
        <v>8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10</v>
      </c>
      <c r="B24" s="39" t="s">
        <v>65</v>
      </c>
      <c r="C24" s="47" t="s">
        <v>377</v>
      </c>
      <c r="D24" s="25" t="s">
        <v>76</v>
      </c>
      <c r="E24" s="70">
        <v>16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11</v>
      </c>
      <c r="B25" s="39" t="s">
        <v>65</v>
      </c>
      <c r="C25" s="47" t="s">
        <v>378</v>
      </c>
      <c r="D25" s="25" t="s">
        <v>76</v>
      </c>
      <c r="E25" s="70">
        <v>4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12</v>
      </c>
      <c r="B26" s="39" t="s">
        <v>65</v>
      </c>
      <c r="C26" s="47" t="s">
        <v>379</v>
      </c>
      <c r="D26" s="25" t="s">
        <v>76</v>
      </c>
      <c r="E26" s="70">
        <v>4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13</v>
      </c>
      <c r="B27" s="39" t="s">
        <v>65</v>
      </c>
      <c r="C27" s="47" t="s">
        <v>380</v>
      </c>
      <c r="D27" s="25" t="s">
        <v>129</v>
      </c>
      <c r="E27" s="70">
        <v>4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>
        <v>14</v>
      </c>
      <c r="B28" s="39" t="s">
        <v>65</v>
      </c>
      <c r="C28" s="47" t="s">
        <v>381</v>
      </c>
      <c r="D28" s="25" t="s">
        <v>76</v>
      </c>
      <c r="E28" s="70">
        <v>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15</v>
      </c>
      <c r="B29" s="39" t="s">
        <v>65</v>
      </c>
      <c r="C29" s="47" t="s">
        <v>382</v>
      </c>
      <c r="D29" s="25" t="s">
        <v>76</v>
      </c>
      <c r="E29" s="70">
        <v>8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16</v>
      </c>
      <c r="B30" s="39" t="s">
        <v>65</v>
      </c>
      <c r="C30" s="47" t="s">
        <v>383</v>
      </c>
      <c r="D30" s="25" t="s">
        <v>76</v>
      </c>
      <c r="E30" s="70">
        <v>8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>
        <v>17</v>
      </c>
      <c r="B31" s="39" t="s">
        <v>65</v>
      </c>
      <c r="C31" s="47" t="s">
        <v>384</v>
      </c>
      <c r="D31" s="25" t="s">
        <v>129</v>
      </c>
      <c r="E31" s="70">
        <v>160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18</v>
      </c>
      <c r="B32" s="39" t="s">
        <v>65</v>
      </c>
      <c r="C32" s="47" t="s">
        <v>385</v>
      </c>
      <c r="D32" s="25" t="s">
        <v>76</v>
      </c>
      <c r="E32" s="70">
        <v>2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19</v>
      </c>
      <c r="B33" s="39" t="s">
        <v>65</v>
      </c>
      <c r="C33" s="47" t="s">
        <v>386</v>
      </c>
      <c r="D33" s="25" t="s">
        <v>76</v>
      </c>
      <c r="E33" s="70">
        <v>4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20</v>
      </c>
      <c r="B34" s="39" t="s">
        <v>65</v>
      </c>
      <c r="C34" s="47" t="s">
        <v>387</v>
      </c>
      <c r="D34" s="25" t="s">
        <v>76</v>
      </c>
      <c r="E34" s="70">
        <v>16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21</v>
      </c>
      <c r="B35" s="39" t="s">
        <v>65</v>
      </c>
      <c r="C35" s="47" t="s">
        <v>388</v>
      </c>
      <c r="D35" s="25" t="s">
        <v>76</v>
      </c>
      <c r="E35" s="70">
        <v>16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22</v>
      </c>
      <c r="B36" s="39" t="s">
        <v>65</v>
      </c>
      <c r="C36" s="47" t="s">
        <v>389</v>
      </c>
      <c r="D36" s="25" t="s">
        <v>76</v>
      </c>
      <c r="E36" s="70">
        <v>40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>
        <v>23</v>
      </c>
      <c r="B37" s="39" t="s">
        <v>65</v>
      </c>
      <c r="C37" s="47" t="s">
        <v>390</v>
      </c>
      <c r="D37" s="25" t="s">
        <v>129</v>
      </c>
      <c r="E37" s="70">
        <v>20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24</v>
      </c>
      <c r="B38" s="39" t="s">
        <v>65</v>
      </c>
      <c r="C38" s="47" t="s">
        <v>391</v>
      </c>
      <c r="D38" s="25" t="s">
        <v>129</v>
      </c>
      <c r="E38" s="70">
        <v>16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22.5" x14ac:dyDescent="0.2">
      <c r="A39" s="38">
        <v>25</v>
      </c>
      <c r="B39" s="39" t="s">
        <v>65</v>
      </c>
      <c r="C39" s="47" t="s">
        <v>392</v>
      </c>
      <c r="D39" s="25" t="s">
        <v>129</v>
      </c>
      <c r="E39" s="70">
        <v>16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26</v>
      </c>
      <c r="B40" s="39" t="s">
        <v>65</v>
      </c>
      <c r="C40" s="47" t="s">
        <v>393</v>
      </c>
      <c r="D40" s="25" t="s">
        <v>129</v>
      </c>
      <c r="E40" s="70">
        <v>140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27</v>
      </c>
      <c r="B41" s="39" t="s">
        <v>65</v>
      </c>
      <c r="C41" s="47" t="s">
        <v>394</v>
      </c>
      <c r="D41" s="25" t="s">
        <v>129</v>
      </c>
      <c r="E41" s="70">
        <v>12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33.75" x14ac:dyDescent="0.2">
      <c r="A42" s="38">
        <v>28</v>
      </c>
      <c r="B42" s="39" t="s">
        <v>65</v>
      </c>
      <c r="C42" s="47" t="s">
        <v>395</v>
      </c>
      <c r="D42" s="25" t="s">
        <v>129</v>
      </c>
      <c r="E42" s="70">
        <v>2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33.75" x14ac:dyDescent="0.2">
      <c r="A43" s="38">
        <v>29</v>
      </c>
      <c r="B43" s="39" t="s">
        <v>65</v>
      </c>
      <c r="C43" s="47" t="s">
        <v>396</v>
      </c>
      <c r="D43" s="25" t="s">
        <v>129</v>
      </c>
      <c r="E43" s="70">
        <v>6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33.75" x14ac:dyDescent="0.2">
      <c r="A44" s="38">
        <v>30</v>
      </c>
      <c r="B44" s="39" t="s">
        <v>65</v>
      </c>
      <c r="C44" s="47" t="s">
        <v>397</v>
      </c>
      <c r="D44" s="25" t="s">
        <v>129</v>
      </c>
      <c r="E44" s="70">
        <v>16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33.75" x14ac:dyDescent="0.2">
      <c r="A45" s="38">
        <v>31</v>
      </c>
      <c r="B45" s="39" t="s">
        <v>65</v>
      </c>
      <c r="C45" s="47" t="s">
        <v>398</v>
      </c>
      <c r="D45" s="25" t="s">
        <v>129</v>
      </c>
      <c r="E45" s="70">
        <v>16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33.75" x14ac:dyDescent="0.2">
      <c r="A46" s="38">
        <v>32</v>
      </c>
      <c r="B46" s="39" t="s">
        <v>65</v>
      </c>
      <c r="C46" s="47" t="s">
        <v>399</v>
      </c>
      <c r="D46" s="25" t="s">
        <v>129</v>
      </c>
      <c r="E46" s="70">
        <v>198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22.5" x14ac:dyDescent="0.2">
      <c r="A47" s="38">
        <v>33</v>
      </c>
      <c r="B47" s="39" t="s">
        <v>65</v>
      </c>
      <c r="C47" s="47" t="s">
        <v>400</v>
      </c>
      <c r="D47" s="25" t="s">
        <v>74</v>
      </c>
      <c r="E47" s="70">
        <v>16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22.5" x14ac:dyDescent="0.2">
      <c r="A48" s="38">
        <v>34</v>
      </c>
      <c r="B48" s="39" t="s">
        <v>65</v>
      </c>
      <c r="C48" s="47" t="s">
        <v>401</v>
      </c>
      <c r="D48" s="25" t="s">
        <v>74</v>
      </c>
      <c r="E48" s="70">
        <v>28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>
        <v>35</v>
      </c>
      <c r="B49" s="39" t="s">
        <v>65</v>
      </c>
      <c r="C49" s="47" t="s">
        <v>402</v>
      </c>
      <c r="D49" s="25" t="s">
        <v>74</v>
      </c>
      <c r="E49" s="70">
        <v>112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36</v>
      </c>
      <c r="B50" s="39" t="s">
        <v>65</v>
      </c>
      <c r="C50" s="47" t="s">
        <v>403</v>
      </c>
      <c r="D50" s="25" t="s">
        <v>74</v>
      </c>
      <c r="E50" s="70">
        <v>48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>
        <v>37</v>
      </c>
      <c r="B51" s="39" t="s">
        <v>65</v>
      </c>
      <c r="C51" s="47" t="s">
        <v>404</v>
      </c>
      <c r="D51" s="25" t="s">
        <v>74</v>
      </c>
      <c r="E51" s="70">
        <v>24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38</v>
      </c>
      <c r="B52" s="39" t="s">
        <v>65</v>
      </c>
      <c r="C52" s="47" t="s">
        <v>405</v>
      </c>
      <c r="D52" s="25" t="s">
        <v>74</v>
      </c>
      <c r="E52" s="70">
        <v>126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>
        <v>39</v>
      </c>
      <c r="B53" s="39" t="s">
        <v>65</v>
      </c>
      <c r="C53" s="47" t="s">
        <v>406</v>
      </c>
      <c r="D53" s="25" t="s">
        <v>102</v>
      </c>
      <c r="E53" s="70">
        <v>1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22.5" x14ac:dyDescent="0.2">
      <c r="A54" s="38">
        <v>40</v>
      </c>
      <c r="B54" s="39" t="s">
        <v>65</v>
      </c>
      <c r="C54" s="47" t="s">
        <v>407</v>
      </c>
      <c r="D54" s="25" t="s">
        <v>408</v>
      </c>
      <c r="E54" s="70">
        <v>1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>
        <v>41</v>
      </c>
      <c r="B55" s="39" t="s">
        <v>65</v>
      </c>
      <c r="C55" s="47" t="s">
        <v>409</v>
      </c>
      <c r="D55" s="25" t="s">
        <v>408</v>
      </c>
      <c r="E55" s="70">
        <v>1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ht="22.5" x14ac:dyDescent="0.2">
      <c r="A56" s="38">
        <v>42</v>
      </c>
      <c r="B56" s="39" t="s">
        <v>65</v>
      </c>
      <c r="C56" s="47" t="s">
        <v>410</v>
      </c>
      <c r="D56" s="25" t="s">
        <v>408</v>
      </c>
      <c r="E56" s="70">
        <v>1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x14ac:dyDescent="0.2">
      <c r="A57" s="38"/>
      <c r="B57" s="39"/>
      <c r="C57" s="47" t="s">
        <v>411</v>
      </c>
      <c r="D57" s="25"/>
      <c r="E57" s="70"/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ht="22.5" x14ac:dyDescent="0.2">
      <c r="A58" s="38">
        <v>43</v>
      </c>
      <c r="B58" s="39" t="s">
        <v>65</v>
      </c>
      <c r="C58" s="47" t="s">
        <v>412</v>
      </c>
      <c r="D58" s="25" t="s">
        <v>408</v>
      </c>
      <c r="E58" s="70">
        <v>74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>
        <v>44</v>
      </c>
      <c r="B59" s="39" t="s">
        <v>65</v>
      </c>
      <c r="C59" s="47" t="s">
        <v>413</v>
      </c>
      <c r="D59" s="25" t="s">
        <v>408</v>
      </c>
      <c r="E59" s="70">
        <v>74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>
        <v>45</v>
      </c>
      <c r="B60" s="39" t="s">
        <v>65</v>
      </c>
      <c r="C60" s="47" t="s">
        <v>414</v>
      </c>
      <c r="D60" s="25" t="s">
        <v>76</v>
      </c>
      <c r="E60" s="70">
        <v>148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22.5" x14ac:dyDescent="0.2">
      <c r="A61" s="38">
        <v>46</v>
      </c>
      <c r="B61" s="39" t="s">
        <v>65</v>
      </c>
      <c r="C61" s="47" t="s">
        <v>415</v>
      </c>
      <c r="D61" s="25" t="s">
        <v>76</v>
      </c>
      <c r="E61" s="70">
        <v>148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ht="22.5" x14ac:dyDescent="0.2">
      <c r="A62" s="38"/>
      <c r="B62" s="39"/>
      <c r="C62" s="47" t="s">
        <v>416</v>
      </c>
      <c r="D62" s="25"/>
      <c r="E62" s="70">
        <v>74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ht="112.5" x14ac:dyDescent="0.2">
      <c r="A63" s="38">
        <v>47</v>
      </c>
      <c r="B63" s="39" t="s">
        <v>65</v>
      </c>
      <c r="C63" s="47" t="s">
        <v>417</v>
      </c>
      <c r="D63" s="25" t="s">
        <v>408</v>
      </c>
      <c r="E63" s="70">
        <v>74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ht="45" x14ac:dyDescent="0.2">
      <c r="A64" s="38">
        <v>48</v>
      </c>
      <c r="B64" s="39" t="s">
        <v>65</v>
      </c>
      <c r="C64" s="47" t="s">
        <v>418</v>
      </c>
      <c r="D64" s="25" t="s">
        <v>408</v>
      </c>
      <c r="E64" s="70">
        <v>74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ht="22.5" x14ac:dyDescent="0.2">
      <c r="A65" s="38">
        <v>49</v>
      </c>
      <c r="B65" s="39" t="s">
        <v>65</v>
      </c>
      <c r="C65" s="47" t="s">
        <v>419</v>
      </c>
      <c r="D65" s="25" t="s">
        <v>76</v>
      </c>
      <c r="E65" s="70">
        <v>74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x14ac:dyDescent="0.2">
      <c r="A66" s="38">
        <v>50</v>
      </c>
      <c r="B66" s="39" t="s">
        <v>65</v>
      </c>
      <c r="C66" s="47" t="s">
        <v>420</v>
      </c>
      <c r="D66" s="25" t="s">
        <v>76</v>
      </c>
      <c r="E66" s="70">
        <v>148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x14ac:dyDescent="0.2">
      <c r="A67" s="38">
        <v>51</v>
      </c>
      <c r="B67" s="39" t="s">
        <v>65</v>
      </c>
      <c r="C67" s="47" t="s">
        <v>421</v>
      </c>
      <c r="D67" s="25" t="s">
        <v>76</v>
      </c>
      <c r="E67" s="70">
        <v>74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ht="22.5" x14ac:dyDescent="0.2">
      <c r="A68" s="38">
        <v>51</v>
      </c>
      <c r="B68" s="39" t="s">
        <v>65</v>
      </c>
      <c r="C68" s="47" t="s">
        <v>406</v>
      </c>
      <c r="D68" s="25" t="s">
        <v>102</v>
      </c>
      <c r="E68" s="70">
        <v>74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ht="22.5" x14ac:dyDescent="0.2">
      <c r="A69" s="38">
        <v>52</v>
      </c>
      <c r="B69" s="39" t="s">
        <v>65</v>
      </c>
      <c r="C69" s="47" t="s">
        <v>407</v>
      </c>
      <c r="D69" s="25" t="s">
        <v>408</v>
      </c>
      <c r="E69" s="70">
        <v>74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x14ac:dyDescent="0.2">
      <c r="A70" s="38">
        <v>52</v>
      </c>
      <c r="B70" s="39" t="s">
        <v>65</v>
      </c>
      <c r="C70" s="47" t="s">
        <v>422</v>
      </c>
      <c r="D70" s="25" t="s">
        <v>408</v>
      </c>
      <c r="E70" s="70">
        <v>74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ht="22.5" x14ac:dyDescent="0.2">
      <c r="A71" s="38"/>
      <c r="B71" s="39"/>
      <c r="C71" s="47" t="s">
        <v>423</v>
      </c>
      <c r="D71" s="25"/>
      <c r="E71" s="70"/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x14ac:dyDescent="0.2">
      <c r="A72" s="38"/>
      <c r="B72" s="39"/>
      <c r="C72" s="47" t="s">
        <v>424</v>
      </c>
      <c r="D72" s="25"/>
      <c r="E72" s="70">
        <v>20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x14ac:dyDescent="0.2">
      <c r="A73" s="38">
        <v>53</v>
      </c>
      <c r="B73" s="39" t="s">
        <v>65</v>
      </c>
      <c r="C73" s="47" t="s">
        <v>425</v>
      </c>
      <c r="D73" s="25" t="s">
        <v>408</v>
      </c>
      <c r="E73" s="70">
        <v>20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ht="22.5" x14ac:dyDescent="0.2">
      <c r="A74" s="38">
        <v>54</v>
      </c>
      <c r="B74" s="39" t="s">
        <v>65</v>
      </c>
      <c r="C74" s="47" t="s">
        <v>426</v>
      </c>
      <c r="D74" s="25" t="s">
        <v>408</v>
      </c>
      <c r="E74" s="70">
        <v>40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ht="22.5" x14ac:dyDescent="0.2">
      <c r="A75" s="38">
        <v>55</v>
      </c>
      <c r="B75" s="39" t="s">
        <v>65</v>
      </c>
      <c r="C75" s="47" t="s">
        <v>427</v>
      </c>
      <c r="D75" s="25" t="s">
        <v>408</v>
      </c>
      <c r="E75" s="70">
        <v>40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ht="22.5" x14ac:dyDescent="0.2">
      <c r="A76" s="38">
        <v>56</v>
      </c>
      <c r="B76" s="39" t="s">
        <v>65</v>
      </c>
      <c r="C76" s="47" t="s">
        <v>428</v>
      </c>
      <c r="D76" s="25" t="s">
        <v>76</v>
      </c>
      <c r="E76" s="70">
        <v>40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ht="22.5" x14ac:dyDescent="0.2">
      <c r="A77" s="38">
        <v>55</v>
      </c>
      <c r="B77" s="39" t="s">
        <v>65</v>
      </c>
      <c r="C77" s="47" t="s">
        <v>429</v>
      </c>
      <c r="D77" s="25" t="s">
        <v>74</v>
      </c>
      <c r="E77" s="70">
        <v>600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ht="22.5" x14ac:dyDescent="0.2">
      <c r="A78" s="38">
        <v>56</v>
      </c>
      <c r="B78" s="39" t="s">
        <v>65</v>
      </c>
      <c r="C78" s="47" t="s">
        <v>430</v>
      </c>
      <c r="D78" s="25" t="s">
        <v>76</v>
      </c>
      <c r="E78" s="70">
        <v>200</v>
      </c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ht="22.5" x14ac:dyDescent="0.2">
      <c r="A79" s="38">
        <v>57</v>
      </c>
      <c r="B79" s="39" t="s">
        <v>65</v>
      </c>
      <c r="C79" s="47" t="s">
        <v>431</v>
      </c>
      <c r="D79" s="25" t="s">
        <v>76</v>
      </c>
      <c r="E79" s="70">
        <v>40</v>
      </c>
      <c r="F79" s="71"/>
      <c r="G79" s="68"/>
      <c r="H79" s="48">
        <f t="shared" ref="H79:H112" si="7">ROUND(F79*G79,2)</f>
        <v>0</v>
      </c>
      <c r="I79" s="68"/>
      <c r="J79" s="68"/>
      <c r="K79" s="49">
        <f t="shared" ref="K79:K112" si="8">SUM(H79:J79)</f>
        <v>0</v>
      </c>
      <c r="L79" s="50">
        <f t="shared" ref="L79:L112" si="9">ROUND(E79*F79,2)</f>
        <v>0</v>
      </c>
      <c r="M79" s="48">
        <f t="shared" ref="M79:M112" si="10">ROUND(H79*E79,2)</f>
        <v>0</v>
      </c>
      <c r="N79" s="48">
        <f t="shared" ref="N79:N112" si="11">ROUND(I79*E79,2)</f>
        <v>0</v>
      </c>
      <c r="O79" s="48">
        <f t="shared" ref="O79:O112" si="12">ROUND(J79*E79,2)</f>
        <v>0</v>
      </c>
      <c r="P79" s="49">
        <f t="shared" ref="P79:P112" si="13">SUM(M79:O79)</f>
        <v>0</v>
      </c>
    </row>
    <row r="80" spans="1:16" ht="22.5" x14ac:dyDescent="0.2">
      <c r="A80" s="38">
        <v>56</v>
      </c>
      <c r="B80" s="39" t="s">
        <v>65</v>
      </c>
      <c r="C80" s="47" t="s">
        <v>432</v>
      </c>
      <c r="D80" s="25" t="s">
        <v>76</v>
      </c>
      <c r="E80" s="70">
        <v>40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33.75" x14ac:dyDescent="0.2">
      <c r="A81" s="38">
        <v>57</v>
      </c>
      <c r="B81" s="39" t="s">
        <v>65</v>
      </c>
      <c r="C81" s="47" t="s">
        <v>433</v>
      </c>
      <c r="D81" s="25" t="s">
        <v>76</v>
      </c>
      <c r="E81" s="70">
        <v>60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ht="22.5" x14ac:dyDescent="0.2">
      <c r="A82" s="38">
        <v>58</v>
      </c>
      <c r="B82" s="39" t="s">
        <v>65</v>
      </c>
      <c r="C82" s="47" t="s">
        <v>434</v>
      </c>
      <c r="D82" s="25" t="s">
        <v>408</v>
      </c>
      <c r="E82" s="70">
        <v>20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x14ac:dyDescent="0.2">
      <c r="A83" s="38">
        <v>57</v>
      </c>
      <c r="B83" s="39" t="s">
        <v>65</v>
      </c>
      <c r="C83" s="47" t="s">
        <v>435</v>
      </c>
      <c r="D83" s="25" t="s">
        <v>408</v>
      </c>
      <c r="E83" s="70">
        <v>20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22.5" x14ac:dyDescent="0.2">
      <c r="A84" s="38">
        <v>58</v>
      </c>
      <c r="B84" s="39" t="s">
        <v>65</v>
      </c>
      <c r="C84" s="47" t="s">
        <v>410</v>
      </c>
      <c r="D84" s="25" t="s">
        <v>408</v>
      </c>
      <c r="E84" s="70">
        <v>20</v>
      </c>
      <c r="F84" s="71"/>
      <c r="G84" s="68"/>
      <c r="H84" s="48">
        <f t="shared" si="7"/>
        <v>0</v>
      </c>
      <c r="I84" s="68"/>
      <c r="J84" s="68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ht="56.25" x14ac:dyDescent="0.2">
      <c r="A85" s="38"/>
      <c r="B85" s="39"/>
      <c r="C85" s="47" t="s">
        <v>436</v>
      </c>
      <c r="D85" s="25"/>
      <c r="E85" s="70"/>
      <c r="F85" s="71"/>
      <c r="G85" s="68"/>
      <c r="H85" s="48">
        <f t="shared" si="7"/>
        <v>0</v>
      </c>
      <c r="I85" s="68"/>
      <c r="J85" s="68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x14ac:dyDescent="0.2">
      <c r="A86" s="38"/>
      <c r="B86" s="39"/>
      <c r="C86" s="47" t="s">
        <v>424</v>
      </c>
      <c r="D86" s="25"/>
      <c r="E86" s="70">
        <v>52</v>
      </c>
      <c r="F86" s="71"/>
      <c r="G86" s="68"/>
      <c r="H86" s="48">
        <f t="shared" si="7"/>
        <v>0</v>
      </c>
      <c r="I86" s="68"/>
      <c r="J86" s="68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x14ac:dyDescent="0.2">
      <c r="A87" s="38">
        <v>59</v>
      </c>
      <c r="B87" s="39" t="s">
        <v>65</v>
      </c>
      <c r="C87" s="47" t="s">
        <v>425</v>
      </c>
      <c r="D87" s="25" t="s">
        <v>408</v>
      </c>
      <c r="E87" s="70">
        <v>52</v>
      </c>
      <c r="F87" s="71"/>
      <c r="G87" s="68"/>
      <c r="H87" s="48">
        <f t="shared" si="7"/>
        <v>0</v>
      </c>
      <c r="I87" s="68"/>
      <c r="J87" s="68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ht="22.5" x14ac:dyDescent="0.2">
      <c r="A88" s="38">
        <v>62</v>
      </c>
      <c r="B88" s="39" t="s">
        <v>65</v>
      </c>
      <c r="C88" s="47" t="s">
        <v>426</v>
      </c>
      <c r="D88" s="25" t="s">
        <v>76</v>
      </c>
      <c r="E88" s="70">
        <v>104</v>
      </c>
      <c r="F88" s="71"/>
      <c r="G88" s="68"/>
      <c r="H88" s="48">
        <f t="shared" si="7"/>
        <v>0</v>
      </c>
      <c r="I88" s="68"/>
      <c r="J88" s="68"/>
      <c r="K88" s="49">
        <f t="shared" si="8"/>
        <v>0</v>
      </c>
      <c r="L88" s="50">
        <f t="shared" si="9"/>
        <v>0</v>
      </c>
      <c r="M88" s="48">
        <f t="shared" si="10"/>
        <v>0</v>
      </c>
      <c r="N88" s="48">
        <f t="shared" si="11"/>
        <v>0</v>
      </c>
      <c r="O88" s="48">
        <f t="shared" si="12"/>
        <v>0</v>
      </c>
      <c r="P88" s="49">
        <f t="shared" si="13"/>
        <v>0</v>
      </c>
    </row>
    <row r="89" spans="1:16" ht="22.5" x14ac:dyDescent="0.2">
      <c r="A89" s="38">
        <v>63</v>
      </c>
      <c r="B89" s="39" t="s">
        <v>65</v>
      </c>
      <c r="C89" s="47" t="s">
        <v>427</v>
      </c>
      <c r="D89" s="25" t="s">
        <v>76</v>
      </c>
      <c r="E89" s="70">
        <v>104</v>
      </c>
      <c r="F89" s="71"/>
      <c r="G89" s="68"/>
      <c r="H89" s="48">
        <f t="shared" si="7"/>
        <v>0</v>
      </c>
      <c r="I89" s="68"/>
      <c r="J89" s="68"/>
      <c r="K89" s="49">
        <f t="shared" si="8"/>
        <v>0</v>
      </c>
      <c r="L89" s="50">
        <f t="shared" si="9"/>
        <v>0</v>
      </c>
      <c r="M89" s="48">
        <f t="shared" si="10"/>
        <v>0</v>
      </c>
      <c r="N89" s="48">
        <f t="shared" si="11"/>
        <v>0</v>
      </c>
      <c r="O89" s="48">
        <f t="shared" si="12"/>
        <v>0</v>
      </c>
      <c r="P89" s="49">
        <f t="shared" si="13"/>
        <v>0</v>
      </c>
    </row>
    <row r="90" spans="1:16" ht="22.5" x14ac:dyDescent="0.2">
      <c r="A90" s="38">
        <v>64</v>
      </c>
      <c r="B90" s="39" t="s">
        <v>65</v>
      </c>
      <c r="C90" s="47" t="s">
        <v>428</v>
      </c>
      <c r="D90" s="25" t="s">
        <v>76</v>
      </c>
      <c r="E90" s="70">
        <v>104</v>
      </c>
      <c r="F90" s="71"/>
      <c r="G90" s="68"/>
      <c r="H90" s="48">
        <f t="shared" si="7"/>
        <v>0</v>
      </c>
      <c r="I90" s="68"/>
      <c r="J90" s="68"/>
      <c r="K90" s="49">
        <f t="shared" si="8"/>
        <v>0</v>
      </c>
      <c r="L90" s="50">
        <f t="shared" si="9"/>
        <v>0</v>
      </c>
      <c r="M90" s="48">
        <f t="shared" si="10"/>
        <v>0</v>
      </c>
      <c r="N90" s="48">
        <f t="shared" si="11"/>
        <v>0</v>
      </c>
      <c r="O90" s="48">
        <f t="shared" si="12"/>
        <v>0</v>
      </c>
      <c r="P90" s="49">
        <f t="shared" si="13"/>
        <v>0</v>
      </c>
    </row>
    <row r="91" spans="1:16" ht="22.5" x14ac:dyDescent="0.2">
      <c r="A91" s="38">
        <v>65</v>
      </c>
      <c r="B91" s="39" t="s">
        <v>65</v>
      </c>
      <c r="C91" s="47" t="s">
        <v>429</v>
      </c>
      <c r="D91" s="25" t="s">
        <v>74</v>
      </c>
      <c r="E91" s="70">
        <v>1560</v>
      </c>
      <c r="F91" s="71"/>
      <c r="G91" s="68"/>
      <c r="H91" s="48">
        <f t="shared" si="7"/>
        <v>0</v>
      </c>
      <c r="I91" s="68"/>
      <c r="J91" s="68"/>
      <c r="K91" s="49">
        <f t="shared" si="8"/>
        <v>0</v>
      </c>
      <c r="L91" s="50">
        <f t="shared" si="9"/>
        <v>0</v>
      </c>
      <c r="M91" s="48">
        <f t="shared" si="10"/>
        <v>0</v>
      </c>
      <c r="N91" s="48">
        <f t="shared" si="11"/>
        <v>0</v>
      </c>
      <c r="O91" s="48">
        <f t="shared" si="12"/>
        <v>0</v>
      </c>
      <c r="P91" s="49">
        <f t="shared" si="13"/>
        <v>0</v>
      </c>
    </row>
    <row r="92" spans="1:16" ht="22.5" x14ac:dyDescent="0.2">
      <c r="A92" s="38">
        <v>66</v>
      </c>
      <c r="B92" s="39" t="s">
        <v>65</v>
      </c>
      <c r="C92" s="47" t="s">
        <v>430</v>
      </c>
      <c r="D92" s="25" t="s">
        <v>76</v>
      </c>
      <c r="E92" s="70">
        <v>520</v>
      </c>
      <c r="F92" s="71"/>
      <c r="G92" s="68"/>
      <c r="H92" s="48">
        <f t="shared" si="7"/>
        <v>0</v>
      </c>
      <c r="I92" s="68"/>
      <c r="J92" s="68"/>
      <c r="K92" s="49">
        <f t="shared" si="8"/>
        <v>0</v>
      </c>
      <c r="L92" s="50">
        <f t="shared" si="9"/>
        <v>0</v>
      </c>
      <c r="M92" s="48">
        <f t="shared" si="10"/>
        <v>0</v>
      </c>
      <c r="N92" s="48">
        <f t="shared" si="11"/>
        <v>0</v>
      </c>
      <c r="O92" s="48">
        <f t="shared" si="12"/>
        <v>0</v>
      </c>
      <c r="P92" s="49">
        <f t="shared" si="13"/>
        <v>0</v>
      </c>
    </row>
    <row r="93" spans="1:16" ht="22.5" x14ac:dyDescent="0.2">
      <c r="A93" s="38">
        <v>67</v>
      </c>
      <c r="B93" s="39" t="s">
        <v>65</v>
      </c>
      <c r="C93" s="47" t="s">
        <v>431</v>
      </c>
      <c r="D93" s="25" t="s">
        <v>76</v>
      </c>
      <c r="E93" s="70">
        <v>104</v>
      </c>
      <c r="F93" s="71"/>
      <c r="G93" s="68"/>
      <c r="H93" s="48">
        <f t="shared" si="7"/>
        <v>0</v>
      </c>
      <c r="I93" s="68"/>
      <c r="J93" s="68"/>
      <c r="K93" s="49">
        <f t="shared" si="8"/>
        <v>0</v>
      </c>
      <c r="L93" s="50">
        <f t="shared" si="9"/>
        <v>0</v>
      </c>
      <c r="M93" s="48">
        <f t="shared" si="10"/>
        <v>0</v>
      </c>
      <c r="N93" s="48">
        <f t="shared" si="11"/>
        <v>0</v>
      </c>
      <c r="O93" s="48">
        <f t="shared" si="12"/>
        <v>0</v>
      </c>
      <c r="P93" s="49">
        <f t="shared" si="13"/>
        <v>0</v>
      </c>
    </row>
    <row r="94" spans="1:16" ht="22.5" x14ac:dyDescent="0.2">
      <c r="A94" s="38">
        <v>68</v>
      </c>
      <c r="B94" s="39" t="s">
        <v>65</v>
      </c>
      <c r="C94" s="47" t="s">
        <v>432</v>
      </c>
      <c r="D94" s="25" t="s">
        <v>76</v>
      </c>
      <c r="E94" s="70">
        <v>104</v>
      </c>
      <c r="F94" s="71"/>
      <c r="G94" s="68"/>
      <c r="H94" s="48">
        <f t="shared" si="7"/>
        <v>0</v>
      </c>
      <c r="I94" s="68"/>
      <c r="J94" s="68"/>
      <c r="K94" s="49">
        <f t="shared" si="8"/>
        <v>0</v>
      </c>
      <c r="L94" s="50">
        <f t="shared" si="9"/>
        <v>0</v>
      </c>
      <c r="M94" s="48">
        <f t="shared" si="10"/>
        <v>0</v>
      </c>
      <c r="N94" s="48">
        <f t="shared" si="11"/>
        <v>0</v>
      </c>
      <c r="O94" s="48">
        <f t="shared" si="12"/>
        <v>0</v>
      </c>
      <c r="P94" s="49">
        <f t="shared" si="13"/>
        <v>0</v>
      </c>
    </row>
    <row r="95" spans="1:16" ht="33.75" x14ac:dyDescent="0.2">
      <c r="A95" s="38">
        <v>69</v>
      </c>
      <c r="B95" s="39" t="s">
        <v>65</v>
      </c>
      <c r="C95" s="47" t="s">
        <v>433</v>
      </c>
      <c r="D95" s="25" t="s">
        <v>76</v>
      </c>
      <c r="E95" s="70">
        <v>156</v>
      </c>
      <c r="F95" s="71"/>
      <c r="G95" s="68"/>
      <c r="H95" s="48">
        <f t="shared" si="7"/>
        <v>0</v>
      </c>
      <c r="I95" s="68"/>
      <c r="J95" s="68"/>
      <c r="K95" s="49">
        <f t="shared" si="8"/>
        <v>0</v>
      </c>
      <c r="L95" s="50">
        <f t="shared" si="9"/>
        <v>0</v>
      </c>
      <c r="M95" s="48">
        <f t="shared" si="10"/>
        <v>0</v>
      </c>
      <c r="N95" s="48">
        <f t="shared" si="11"/>
        <v>0</v>
      </c>
      <c r="O95" s="48">
        <f t="shared" si="12"/>
        <v>0</v>
      </c>
      <c r="P95" s="49">
        <f t="shared" si="13"/>
        <v>0</v>
      </c>
    </row>
    <row r="96" spans="1:16" ht="22.5" x14ac:dyDescent="0.2">
      <c r="A96" s="38">
        <v>70</v>
      </c>
      <c r="B96" s="39" t="s">
        <v>65</v>
      </c>
      <c r="C96" s="47" t="s">
        <v>434</v>
      </c>
      <c r="D96" s="25" t="s">
        <v>76</v>
      </c>
      <c r="E96" s="70">
        <v>52</v>
      </c>
      <c r="F96" s="71"/>
      <c r="G96" s="68"/>
      <c r="H96" s="48">
        <f t="shared" si="7"/>
        <v>0</v>
      </c>
      <c r="I96" s="68"/>
      <c r="J96" s="68"/>
      <c r="K96" s="49">
        <f t="shared" si="8"/>
        <v>0</v>
      </c>
      <c r="L96" s="50">
        <f t="shared" si="9"/>
        <v>0</v>
      </c>
      <c r="M96" s="48">
        <f t="shared" si="10"/>
        <v>0</v>
      </c>
      <c r="N96" s="48">
        <f t="shared" si="11"/>
        <v>0</v>
      </c>
      <c r="O96" s="48">
        <f t="shared" si="12"/>
        <v>0</v>
      </c>
      <c r="P96" s="49">
        <f t="shared" si="13"/>
        <v>0</v>
      </c>
    </row>
    <row r="97" spans="1:16" x14ac:dyDescent="0.2">
      <c r="A97" s="38">
        <v>71</v>
      </c>
      <c r="B97" s="39" t="s">
        <v>65</v>
      </c>
      <c r="C97" s="47" t="s">
        <v>437</v>
      </c>
      <c r="D97" s="25" t="s">
        <v>438</v>
      </c>
      <c r="E97" s="70">
        <v>52</v>
      </c>
      <c r="F97" s="71"/>
      <c r="G97" s="68"/>
      <c r="H97" s="48">
        <f t="shared" si="7"/>
        <v>0</v>
      </c>
      <c r="I97" s="68"/>
      <c r="J97" s="68"/>
      <c r="K97" s="49">
        <f t="shared" si="8"/>
        <v>0</v>
      </c>
      <c r="L97" s="50">
        <f t="shared" si="9"/>
        <v>0</v>
      </c>
      <c r="M97" s="48">
        <f t="shared" si="10"/>
        <v>0</v>
      </c>
      <c r="N97" s="48">
        <f t="shared" si="11"/>
        <v>0</v>
      </c>
      <c r="O97" s="48">
        <f t="shared" si="12"/>
        <v>0</v>
      </c>
      <c r="P97" s="49">
        <f t="shared" si="13"/>
        <v>0</v>
      </c>
    </row>
    <row r="98" spans="1:16" ht="22.5" x14ac:dyDescent="0.2">
      <c r="A98" s="38">
        <v>72</v>
      </c>
      <c r="B98" s="39" t="s">
        <v>65</v>
      </c>
      <c r="C98" s="47" t="s">
        <v>439</v>
      </c>
      <c r="D98" s="25" t="s">
        <v>408</v>
      </c>
      <c r="E98" s="70">
        <v>52</v>
      </c>
      <c r="F98" s="71"/>
      <c r="G98" s="68"/>
      <c r="H98" s="48">
        <f t="shared" si="7"/>
        <v>0</v>
      </c>
      <c r="I98" s="68"/>
      <c r="J98" s="68"/>
      <c r="K98" s="49">
        <f t="shared" si="8"/>
        <v>0</v>
      </c>
      <c r="L98" s="50">
        <f t="shared" si="9"/>
        <v>0</v>
      </c>
      <c r="M98" s="48">
        <f t="shared" si="10"/>
        <v>0</v>
      </c>
      <c r="N98" s="48">
        <f t="shared" si="11"/>
        <v>0</v>
      </c>
      <c r="O98" s="48">
        <f t="shared" si="12"/>
        <v>0</v>
      </c>
      <c r="P98" s="49">
        <f t="shared" si="13"/>
        <v>0</v>
      </c>
    </row>
    <row r="99" spans="1:16" x14ac:dyDescent="0.2">
      <c r="A99" s="38"/>
      <c r="B99" s="39"/>
      <c r="C99" s="47" t="s">
        <v>440</v>
      </c>
      <c r="D99" s="25"/>
      <c r="E99" s="70"/>
      <c r="F99" s="71"/>
      <c r="G99" s="68"/>
      <c r="H99" s="48">
        <f t="shared" si="7"/>
        <v>0</v>
      </c>
      <c r="I99" s="68"/>
      <c r="J99" s="68"/>
      <c r="K99" s="49">
        <f t="shared" si="8"/>
        <v>0</v>
      </c>
      <c r="L99" s="50">
        <f t="shared" si="9"/>
        <v>0</v>
      </c>
      <c r="M99" s="48">
        <f t="shared" si="10"/>
        <v>0</v>
      </c>
      <c r="N99" s="48">
        <f t="shared" si="11"/>
        <v>0</v>
      </c>
      <c r="O99" s="48">
        <f t="shared" si="12"/>
        <v>0</v>
      </c>
      <c r="P99" s="49">
        <f t="shared" si="13"/>
        <v>0</v>
      </c>
    </row>
    <row r="100" spans="1:16" x14ac:dyDescent="0.2">
      <c r="A100" s="38"/>
      <c r="B100" s="39"/>
      <c r="C100" s="47" t="s">
        <v>424</v>
      </c>
      <c r="D100" s="25"/>
      <c r="E100" s="70">
        <v>2</v>
      </c>
      <c r="F100" s="71"/>
      <c r="G100" s="68"/>
      <c r="H100" s="48">
        <f t="shared" si="7"/>
        <v>0</v>
      </c>
      <c r="I100" s="68"/>
      <c r="J100" s="68"/>
      <c r="K100" s="49">
        <f t="shared" si="8"/>
        <v>0</v>
      </c>
      <c r="L100" s="50">
        <f t="shared" si="9"/>
        <v>0</v>
      </c>
      <c r="M100" s="48">
        <f t="shared" si="10"/>
        <v>0</v>
      </c>
      <c r="N100" s="48">
        <f t="shared" si="11"/>
        <v>0</v>
      </c>
      <c r="O100" s="48">
        <f t="shared" si="12"/>
        <v>0</v>
      </c>
      <c r="P100" s="49">
        <f t="shared" si="13"/>
        <v>0</v>
      </c>
    </row>
    <row r="101" spans="1:16" x14ac:dyDescent="0.2">
      <c r="A101" s="38">
        <v>73</v>
      </c>
      <c r="B101" s="39" t="s">
        <v>65</v>
      </c>
      <c r="C101" s="47" t="s">
        <v>425</v>
      </c>
      <c r="D101" s="25" t="s">
        <v>408</v>
      </c>
      <c r="E101" s="70">
        <v>2</v>
      </c>
      <c r="F101" s="71"/>
      <c r="G101" s="68"/>
      <c r="H101" s="48">
        <f t="shared" si="7"/>
        <v>0</v>
      </c>
      <c r="I101" s="68"/>
      <c r="J101" s="68"/>
      <c r="K101" s="49">
        <f t="shared" si="8"/>
        <v>0</v>
      </c>
      <c r="L101" s="50">
        <f t="shared" si="9"/>
        <v>0</v>
      </c>
      <c r="M101" s="48">
        <f t="shared" si="10"/>
        <v>0</v>
      </c>
      <c r="N101" s="48">
        <f t="shared" si="11"/>
        <v>0</v>
      </c>
      <c r="O101" s="48">
        <f t="shared" si="12"/>
        <v>0</v>
      </c>
      <c r="P101" s="49">
        <f t="shared" si="13"/>
        <v>0</v>
      </c>
    </row>
    <row r="102" spans="1:16" ht="22.5" x14ac:dyDescent="0.2">
      <c r="A102" s="38">
        <v>74</v>
      </c>
      <c r="B102" s="39" t="s">
        <v>65</v>
      </c>
      <c r="C102" s="47" t="s">
        <v>426</v>
      </c>
      <c r="D102" s="25" t="s">
        <v>408</v>
      </c>
      <c r="E102" s="70">
        <v>6</v>
      </c>
      <c r="F102" s="71"/>
      <c r="G102" s="68"/>
      <c r="H102" s="48">
        <f t="shared" si="7"/>
        <v>0</v>
      </c>
      <c r="I102" s="68"/>
      <c r="J102" s="68"/>
      <c r="K102" s="49">
        <f t="shared" si="8"/>
        <v>0</v>
      </c>
      <c r="L102" s="50">
        <f t="shared" si="9"/>
        <v>0</v>
      </c>
      <c r="M102" s="48">
        <f t="shared" si="10"/>
        <v>0</v>
      </c>
      <c r="N102" s="48">
        <f t="shared" si="11"/>
        <v>0</v>
      </c>
      <c r="O102" s="48">
        <f t="shared" si="12"/>
        <v>0</v>
      </c>
      <c r="P102" s="49">
        <f t="shared" si="13"/>
        <v>0</v>
      </c>
    </row>
    <row r="103" spans="1:16" ht="22.5" x14ac:dyDescent="0.2">
      <c r="A103" s="38">
        <v>75</v>
      </c>
      <c r="B103" s="39" t="s">
        <v>65</v>
      </c>
      <c r="C103" s="47" t="s">
        <v>427</v>
      </c>
      <c r="D103" s="25" t="s">
        <v>408</v>
      </c>
      <c r="E103" s="70">
        <v>6</v>
      </c>
      <c r="F103" s="71"/>
      <c r="G103" s="68"/>
      <c r="H103" s="48">
        <f t="shared" si="7"/>
        <v>0</v>
      </c>
      <c r="I103" s="68"/>
      <c r="J103" s="68"/>
      <c r="K103" s="49">
        <f t="shared" si="8"/>
        <v>0</v>
      </c>
      <c r="L103" s="50">
        <f t="shared" si="9"/>
        <v>0</v>
      </c>
      <c r="M103" s="48">
        <f t="shared" si="10"/>
        <v>0</v>
      </c>
      <c r="N103" s="48">
        <f t="shared" si="11"/>
        <v>0</v>
      </c>
      <c r="O103" s="48">
        <f t="shared" si="12"/>
        <v>0</v>
      </c>
      <c r="P103" s="49">
        <f t="shared" si="13"/>
        <v>0</v>
      </c>
    </row>
    <row r="104" spans="1:16" ht="22.5" x14ac:dyDescent="0.2">
      <c r="A104" s="38">
        <v>76</v>
      </c>
      <c r="B104" s="39" t="s">
        <v>65</v>
      </c>
      <c r="C104" s="47" t="s">
        <v>428</v>
      </c>
      <c r="D104" s="25" t="s">
        <v>76</v>
      </c>
      <c r="E104" s="70">
        <v>6</v>
      </c>
      <c r="F104" s="71"/>
      <c r="G104" s="68"/>
      <c r="H104" s="48">
        <f t="shared" si="7"/>
        <v>0</v>
      </c>
      <c r="I104" s="68"/>
      <c r="J104" s="68"/>
      <c r="K104" s="49">
        <f t="shared" si="8"/>
        <v>0</v>
      </c>
      <c r="L104" s="50">
        <f t="shared" si="9"/>
        <v>0</v>
      </c>
      <c r="M104" s="48">
        <f t="shared" si="10"/>
        <v>0</v>
      </c>
      <c r="N104" s="48">
        <f t="shared" si="11"/>
        <v>0</v>
      </c>
      <c r="O104" s="48">
        <f t="shared" si="12"/>
        <v>0</v>
      </c>
      <c r="P104" s="49">
        <f t="shared" si="13"/>
        <v>0</v>
      </c>
    </row>
    <row r="105" spans="1:16" ht="22.5" x14ac:dyDescent="0.2">
      <c r="A105" s="38">
        <v>77</v>
      </c>
      <c r="B105" s="39" t="s">
        <v>65</v>
      </c>
      <c r="C105" s="47" t="s">
        <v>429</v>
      </c>
      <c r="D105" s="25" t="s">
        <v>74</v>
      </c>
      <c r="E105" s="70">
        <v>80</v>
      </c>
      <c r="F105" s="71"/>
      <c r="G105" s="68"/>
      <c r="H105" s="48">
        <f t="shared" si="7"/>
        <v>0</v>
      </c>
      <c r="I105" s="68"/>
      <c r="J105" s="68"/>
      <c r="K105" s="49">
        <f t="shared" si="8"/>
        <v>0</v>
      </c>
      <c r="L105" s="50">
        <f t="shared" si="9"/>
        <v>0</v>
      </c>
      <c r="M105" s="48">
        <f t="shared" si="10"/>
        <v>0</v>
      </c>
      <c r="N105" s="48">
        <f t="shared" si="11"/>
        <v>0</v>
      </c>
      <c r="O105" s="48">
        <f t="shared" si="12"/>
        <v>0</v>
      </c>
      <c r="P105" s="49">
        <f t="shared" si="13"/>
        <v>0</v>
      </c>
    </row>
    <row r="106" spans="1:16" ht="22.5" x14ac:dyDescent="0.2">
      <c r="A106" s="38">
        <v>78</v>
      </c>
      <c r="B106" s="39" t="s">
        <v>65</v>
      </c>
      <c r="C106" s="47" t="s">
        <v>430</v>
      </c>
      <c r="D106" s="25" t="s">
        <v>76</v>
      </c>
      <c r="E106" s="70">
        <v>24</v>
      </c>
      <c r="F106" s="71"/>
      <c r="G106" s="68"/>
      <c r="H106" s="48">
        <f t="shared" si="7"/>
        <v>0</v>
      </c>
      <c r="I106" s="68"/>
      <c r="J106" s="68"/>
      <c r="K106" s="49">
        <f t="shared" si="8"/>
        <v>0</v>
      </c>
      <c r="L106" s="50">
        <f t="shared" si="9"/>
        <v>0</v>
      </c>
      <c r="M106" s="48">
        <f t="shared" si="10"/>
        <v>0</v>
      </c>
      <c r="N106" s="48">
        <f t="shared" si="11"/>
        <v>0</v>
      </c>
      <c r="O106" s="48">
        <f t="shared" si="12"/>
        <v>0</v>
      </c>
      <c r="P106" s="49">
        <f t="shared" si="13"/>
        <v>0</v>
      </c>
    </row>
    <row r="107" spans="1:16" ht="22.5" x14ac:dyDescent="0.2">
      <c r="A107" s="38">
        <v>79</v>
      </c>
      <c r="B107" s="39" t="s">
        <v>65</v>
      </c>
      <c r="C107" s="47" t="s">
        <v>431</v>
      </c>
      <c r="D107" s="25" t="s">
        <v>76</v>
      </c>
      <c r="E107" s="70">
        <v>8</v>
      </c>
      <c r="F107" s="71"/>
      <c r="G107" s="68"/>
      <c r="H107" s="48">
        <f t="shared" si="7"/>
        <v>0</v>
      </c>
      <c r="I107" s="68"/>
      <c r="J107" s="68"/>
      <c r="K107" s="49">
        <f t="shared" si="8"/>
        <v>0</v>
      </c>
      <c r="L107" s="50">
        <f t="shared" si="9"/>
        <v>0</v>
      </c>
      <c r="M107" s="48">
        <f t="shared" si="10"/>
        <v>0</v>
      </c>
      <c r="N107" s="48">
        <f t="shared" si="11"/>
        <v>0</v>
      </c>
      <c r="O107" s="48">
        <f t="shared" si="12"/>
        <v>0</v>
      </c>
      <c r="P107" s="49">
        <f t="shared" si="13"/>
        <v>0</v>
      </c>
    </row>
    <row r="108" spans="1:16" ht="22.5" x14ac:dyDescent="0.2">
      <c r="A108" s="38">
        <v>80</v>
      </c>
      <c r="B108" s="39" t="s">
        <v>65</v>
      </c>
      <c r="C108" s="47" t="s">
        <v>432</v>
      </c>
      <c r="D108" s="25" t="s">
        <v>76</v>
      </c>
      <c r="E108" s="70">
        <v>4</v>
      </c>
      <c r="F108" s="71"/>
      <c r="G108" s="68"/>
      <c r="H108" s="48">
        <f t="shared" si="7"/>
        <v>0</v>
      </c>
      <c r="I108" s="68"/>
      <c r="J108" s="68"/>
      <c r="K108" s="49">
        <f t="shared" si="8"/>
        <v>0</v>
      </c>
      <c r="L108" s="50">
        <f t="shared" si="9"/>
        <v>0</v>
      </c>
      <c r="M108" s="48">
        <f t="shared" si="10"/>
        <v>0</v>
      </c>
      <c r="N108" s="48">
        <f t="shared" si="11"/>
        <v>0</v>
      </c>
      <c r="O108" s="48">
        <f t="shared" si="12"/>
        <v>0</v>
      </c>
      <c r="P108" s="49">
        <f t="shared" si="13"/>
        <v>0</v>
      </c>
    </row>
    <row r="109" spans="1:16" ht="33.75" x14ac:dyDescent="0.2">
      <c r="A109" s="38">
        <v>81</v>
      </c>
      <c r="B109" s="39" t="s">
        <v>65</v>
      </c>
      <c r="C109" s="47" t="s">
        <v>433</v>
      </c>
      <c r="D109" s="25" t="s">
        <v>76</v>
      </c>
      <c r="E109" s="70">
        <v>8</v>
      </c>
      <c r="F109" s="71"/>
      <c r="G109" s="68"/>
      <c r="H109" s="48">
        <f t="shared" si="7"/>
        <v>0</v>
      </c>
      <c r="I109" s="68"/>
      <c r="J109" s="68"/>
      <c r="K109" s="49">
        <f t="shared" si="8"/>
        <v>0</v>
      </c>
      <c r="L109" s="50">
        <f t="shared" si="9"/>
        <v>0</v>
      </c>
      <c r="M109" s="48">
        <f t="shared" si="10"/>
        <v>0</v>
      </c>
      <c r="N109" s="48">
        <f t="shared" si="11"/>
        <v>0</v>
      </c>
      <c r="O109" s="48">
        <f t="shared" si="12"/>
        <v>0</v>
      </c>
      <c r="P109" s="49">
        <f t="shared" si="13"/>
        <v>0</v>
      </c>
    </row>
    <row r="110" spans="1:16" ht="22.5" x14ac:dyDescent="0.2">
      <c r="A110" s="38">
        <v>82</v>
      </c>
      <c r="B110" s="39" t="s">
        <v>65</v>
      </c>
      <c r="C110" s="47" t="s">
        <v>434</v>
      </c>
      <c r="D110" s="25" t="s">
        <v>408</v>
      </c>
      <c r="E110" s="70">
        <v>2</v>
      </c>
      <c r="F110" s="71"/>
      <c r="G110" s="68"/>
      <c r="H110" s="48">
        <f t="shared" si="7"/>
        <v>0</v>
      </c>
      <c r="I110" s="68"/>
      <c r="J110" s="68"/>
      <c r="K110" s="49">
        <f t="shared" si="8"/>
        <v>0</v>
      </c>
      <c r="L110" s="50">
        <f t="shared" si="9"/>
        <v>0</v>
      </c>
      <c r="M110" s="48">
        <f t="shared" si="10"/>
        <v>0</v>
      </c>
      <c r="N110" s="48">
        <f t="shared" si="11"/>
        <v>0</v>
      </c>
      <c r="O110" s="48">
        <f t="shared" si="12"/>
        <v>0</v>
      </c>
      <c r="P110" s="49">
        <f t="shared" si="13"/>
        <v>0</v>
      </c>
    </row>
    <row r="111" spans="1:16" x14ac:dyDescent="0.2">
      <c r="A111" s="38">
        <v>83</v>
      </c>
      <c r="B111" s="39" t="s">
        <v>65</v>
      </c>
      <c r="C111" s="47" t="s">
        <v>437</v>
      </c>
      <c r="D111" s="25" t="s">
        <v>408</v>
      </c>
      <c r="E111" s="70">
        <v>2</v>
      </c>
      <c r="F111" s="71"/>
      <c r="G111" s="68"/>
      <c r="H111" s="48">
        <f t="shared" si="7"/>
        <v>0</v>
      </c>
      <c r="I111" s="68"/>
      <c r="J111" s="68"/>
      <c r="K111" s="49">
        <f t="shared" si="8"/>
        <v>0</v>
      </c>
      <c r="L111" s="50">
        <f t="shared" si="9"/>
        <v>0</v>
      </c>
      <c r="M111" s="48">
        <f t="shared" si="10"/>
        <v>0</v>
      </c>
      <c r="N111" s="48">
        <f t="shared" si="11"/>
        <v>0</v>
      </c>
      <c r="O111" s="48">
        <f t="shared" si="12"/>
        <v>0</v>
      </c>
      <c r="P111" s="49">
        <f t="shared" si="13"/>
        <v>0</v>
      </c>
    </row>
    <row r="112" spans="1:16" ht="23.25" thickBot="1" x14ac:dyDescent="0.25">
      <c r="A112" s="38">
        <v>84</v>
      </c>
      <c r="B112" s="39" t="s">
        <v>65</v>
      </c>
      <c r="C112" s="47" t="s">
        <v>439</v>
      </c>
      <c r="D112" s="25" t="s">
        <v>408</v>
      </c>
      <c r="E112" s="70">
        <v>2</v>
      </c>
      <c r="F112" s="71"/>
      <c r="G112" s="68"/>
      <c r="H112" s="48">
        <f t="shared" si="7"/>
        <v>0</v>
      </c>
      <c r="I112" s="68"/>
      <c r="J112" s="68"/>
      <c r="K112" s="49">
        <f t="shared" si="8"/>
        <v>0</v>
      </c>
      <c r="L112" s="50">
        <f t="shared" si="9"/>
        <v>0</v>
      </c>
      <c r="M112" s="48">
        <f t="shared" si="10"/>
        <v>0</v>
      </c>
      <c r="N112" s="48">
        <f t="shared" si="11"/>
        <v>0</v>
      </c>
      <c r="O112" s="48">
        <f t="shared" si="12"/>
        <v>0</v>
      </c>
      <c r="P112" s="49">
        <f t="shared" si="13"/>
        <v>0</v>
      </c>
    </row>
    <row r="113" spans="1:16" ht="12" thickBot="1" x14ac:dyDescent="0.25">
      <c r="A113" s="166" t="s">
        <v>146</v>
      </c>
      <c r="B113" s="167"/>
      <c r="C113" s="167"/>
      <c r="D113" s="167"/>
      <c r="E113" s="167"/>
      <c r="F113" s="167"/>
      <c r="G113" s="167"/>
      <c r="H113" s="167"/>
      <c r="I113" s="167"/>
      <c r="J113" s="167"/>
      <c r="K113" s="168"/>
      <c r="L113" s="72">
        <f>SUM(L14:L112)</f>
        <v>0</v>
      </c>
      <c r="M113" s="73">
        <f>SUM(M14:M112)</f>
        <v>0</v>
      </c>
      <c r="N113" s="73">
        <f>SUM(N14:N112)</f>
        <v>0</v>
      </c>
      <c r="O113" s="73">
        <f>SUM(O14:O112)</f>
        <v>0</v>
      </c>
      <c r="P113" s="74">
        <f>SUM(P14:P112)</f>
        <v>0</v>
      </c>
    </row>
    <row r="114" spans="1:16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x14ac:dyDescent="0.2">
      <c r="A116" s="1" t="s">
        <v>14</v>
      </c>
      <c r="B116" s="17"/>
      <c r="C116" s="165">
        <f>'Kops a'!C34:H34</f>
        <v>0</v>
      </c>
      <c r="D116" s="165"/>
      <c r="E116" s="165"/>
      <c r="F116" s="165"/>
      <c r="G116" s="165"/>
      <c r="H116" s="165"/>
      <c r="I116" s="17"/>
      <c r="J116" s="17"/>
      <c r="K116" s="17"/>
      <c r="L116" s="17"/>
      <c r="M116" s="17"/>
      <c r="N116" s="17"/>
      <c r="O116" s="17"/>
      <c r="P116" s="17"/>
    </row>
    <row r="117" spans="1:16" x14ac:dyDescent="0.2">
      <c r="A117" s="17"/>
      <c r="B117" s="17"/>
      <c r="C117" s="102" t="s">
        <v>15</v>
      </c>
      <c r="D117" s="102"/>
      <c r="E117" s="102"/>
      <c r="F117" s="102"/>
      <c r="G117" s="102"/>
      <c r="H117" s="102"/>
      <c r="I117" s="17"/>
      <c r="J117" s="17"/>
      <c r="K117" s="17"/>
      <c r="L117" s="17"/>
      <c r="M117" s="17"/>
      <c r="N117" s="17"/>
      <c r="O117" s="17"/>
      <c r="P117" s="17"/>
    </row>
    <row r="118" spans="1:16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x14ac:dyDescent="0.2">
      <c r="A119" s="91" t="str">
        <f>'Kops a'!A37</f>
        <v>Tāme sastādīta 20__. gada __. _________</v>
      </c>
      <c r="B119" s="92"/>
      <c r="C119" s="92"/>
      <c r="D119" s="92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</row>
    <row r="121" spans="1:16" x14ac:dyDescent="0.2">
      <c r="A121" s="1" t="s">
        <v>38</v>
      </c>
      <c r="B121" s="17"/>
      <c r="C121" s="165">
        <f>'Kops a'!C39:H39</f>
        <v>0</v>
      </c>
      <c r="D121" s="165"/>
      <c r="E121" s="165"/>
      <c r="F121" s="165"/>
      <c r="G121" s="165"/>
      <c r="H121" s="165"/>
      <c r="I121" s="17"/>
      <c r="J121" s="17"/>
      <c r="K121" s="17"/>
      <c r="L121" s="17"/>
      <c r="M121" s="17"/>
      <c r="N121" s="17"/>
      <c r="O121" s="17"/>
      <c r="P121" s="17"/>
    </row>
    <row r="122" spans="1:16" x14ac:dyDescent="0.2">
      <c r="A122" s="17"/>
      <c r="B122" s="17"/>
      <c r="C122" s="102" t="s">
        <v>15</v>
      </c>
      <c r="D122" s="102"/>
      <c r="E122" s="102"/>
      <c r="F122" s="102"/>
      <c r="G122" s="102"/>
      <c r="H122" s="102"/>
      <c r="I122" s="17"/>
      <c r="J122" s="17"/>
      <c r="K122" s="17"/>
      <c r="L122" s="17"/>
      <c r="M122" s="17"/>
      <c r="N122" s="17"/>
      <c r="O122" s="17"/>
      <c r="P122" s="17"/>
    </row>
    <row r="123" spans="1:16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x14ac:dyDescent="0.2">
      <c r="A124" s="91" t="s">
        <v>55</v>
      </c>
      <c r="B124" s="92"/>
      <c r="C124" s="96">
        <f>'Kops a'!C42</f>
        <v>0</v>
      </c>
      <c r="D124" s="51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 ht="12.75" x14ac:dyDescent="0.2">
      <c r="B126" s="99" t="s">
        <v>515</v>
      </c>
    </row>
    <row r="127" spans="1:16" ht="12.75" x14ac:dyDescent="0.2">
      <c r="B127" s="101" t="s">
        <v>517</v>
      </c>
    </row>
    <row r="128" spans="1:16" ht="12.75" x14ac:dyDescent="0.2">
      <c r="B128" s="101" t="s">
        <v>516</v>
      </c>
    </row>
  </sheetData>
  <mergeCells count="22">
    <mergeCell ref="C122:H122"/>
    <mergeCell ref="C4:I4"/>
    <mergeCell ref="F12:K12"/>
    <mergeCell ref="A9:F9"/>
    <mergeCell ref="J9:M9"/>
    <mergeCell ref="D8:L8"/>
    <mergeCell ref="A113:K113"/>
    <mergeCell ref="C116:H116"/>
    <mergeCell ref="C117:H117"/>
    <mergeCell ref="C121:H121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112 I15:J112 D15:G112">
    <cfRule type="cellIs" dxfId="59" priority="27" operator="equal">
      <formula>0</formula>
    </cfRule>
  </conditionalFormatting>
  <conditionalFormatting sqref="N9:O9">
    <cfRule type="cellIs" dxfId="58" priority="26" operator="equal">
      <formula>0</formula>
    </cfRule>
  </conditionalFormatting>
  <conditionalFormatting sqref="A9:F9">
    <cfRule type="containsText" dxfId="5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6" priority="23" operator="equal">
      <formula>0</formula>
    </cfRule>
  </conditionalFormatting>
  <conditionalFormatting sqref="O10">
    <cfRule type="cellIs" dxfId="55" priority="22" operator="equal">
      <formula>"20__. gada __. _________"</formula>
    </cfRule>
  </conditionalFormatting>
  <conditionalFormatting sqref="A113:K113">
    <cfRule type="containsText" dxfId="54" priority="21" operator="containsText" text="Tiešās izmaksas kopā, t. sk. darba devēja sociālais nodoklis __.__% ">
      <formula>NOT(ISERROR(SEARCH("Tiešās izmaksas kopā, t. sk. darba devēja sociālais nodoklis __.__% ",A113)))</formula>
    </cfRule>
  </conditionalFormatting>
  <conditionalFormatting sqref="H14:H112 K14:P112 L113:P113">
    <cfRule type="cellIs" dxfId="53" priority="16" operator="equal">
      <formula>0</formula>
    </cfRule>
  </conditionalFormatting>
  <conditionalFormatting sqref="C4:I4">
    <cfRule type="cellIs" dxfId="52" priority="15" operator="equal">
      <formula>0</formula>
    </cfRule>
  </conditionalFormatting>
  <conditionalFormatting sqref="C15:C112">
    <cfRule type="cellIs" dxfId="51" priority="14" operator="equal">
      <formula>0</formula>
    </cfRule>
  </conditionalFormatting>
  <conditionalFormatting sqref="D5:L8">
    <cfRule type="cellIs" dxfId="50" priority="11" operator="equal">
      <formula>0</formula>
    </cfRule>
  </conditionalFormatting>
  <conditionalFormatting sqref="A14:B14 D14:G14">
    <cfRule type="cellIs" dxfId="49" priority="10" operator="equal">
      <formula>0</formula>
    </cfRule>
  </conditionalFormatting>
  <conditionalFormatting sqref="C14">
    <cfRule type="cellIs" dxfId="48" priority="9" operator="equal">
      <formula>0</formula>
    </cfRule>
  </conditionalFormatting>
  <conditionalFormatting sqref="I14:J14">
    <cfRule type="cellIs" dxfId="47" priority="8" operator="equal">
      <formula>0</formula>
    </cfRule>
  </conditionalFormatting>
  <conditionalFormatting sqref="P10">
    <cfRule type="cellIs" dxfId="46" priority="7" operator="equal">
      <formula>"20__. gada __. _________"</formula>
    </cfRule>
  </conditionalFormatting>
  <conditionalFormatting sqref="C121:H121">
    <cfRule type="cellIs" dxfId="45" priority="4" operator="equal">
      <formula>0</formula>
    </cfRule>
  </conditionalFormatting>
  <conditionalFormatting sqref="C116:H116">
    <cfRule type="cellIs" dxfId="44" priority="3" operator="equal">
      <formula>0</formula>
    </cfRule>
  </conditionalFormatting>
  <conditionalFormatting sqref="C121:H121 C124 C116:H116">
    <cfRule type="cellIs" dxfId="43" priority="2" operator="equal">
      <formula>0</formula>
    </cfRule>
  </conditionalFormatting>
  <conditionalFormatting sqref="D1">
    <cfRule type="cellIs" dxfId="4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E428164-089A-404E-98DC-227888EB2467}">
            <xm:f>NOT(ISERROR(SEARCH("Tāme sastādīta ____. gada ___. ______________",A119)))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A119</xm:sqref>
        </x14:conditionalFormatting>
        <x14:conditionalFormatting xmlns:xm="http://schemas.microsoft.com/office/excel/2006/main">
          <x14:cfRule type="containsText" priority="5" operator="containsText" id="{879A8C95-2477-46CB-81ED-05AD5C15D29F}">
            <xm:f>NOT(ISERROR(SEARCH("Sertifikāta Nr. _________________________________",A124)))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A124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93D8-063B-4CE6-A3B4-9136DD213AE2}">
  <sheetPr codeName="Sheet11"/>
  <dimension ref="A1:P60"/>
  <sheetViews>
    <sheetView topLeftCell="A26" workbookViewId="0">
      <selection activeCell="B58" sqref="B58:B6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a'!A23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441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442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P45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A51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6" t="s">
        <v>448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1</v>
      </c>
      <c r="B15" s="39"/>
      <c r="C15" s="47" t="s">
        <v>449</v>
      </c>
      <c r="D15" s="25" t="s">
        <v>76</v>
      </c>
      <c r="E15" s="70">
        <v>1</v>
      </c>
      <c r="F15" s="71"/>
      <c r="G15" s="68"/>
      <c r="H15" s="48">
        <f t="shared" ref="H15:H44" si="0">ROUND(F15*G15,2)</f>
        <v>0</v>
      </c>
      <c r="I15" s="68"/>
      <c r="J15" s="68"/>
      <c r="K15" s="49">
        <f t="shared" ref="K15:K44" si="1">SUM(H15:J15)</f>
        <v>0</v>
      </c>
      <c r="L15" s="50">
        <f t="shared" ref="L15:L44" si="2">ROUND(E15*F15,2)</f>
        <v>0</v>
      </c>
      <c r="M15" s="48">
        <f t="shared" ref="M15:M44" si="3">ROUND(H15*E15,2)</f>
        <v>0</v>
      </c>
      <c r="N15" s="48">
        <f t="shared" ref="N15:N44" si="4">ROUND(I15*E15,2)</f>
        <v>0</v>
      </c>
      <c r="O15" s="48">
        <f t="shared" ref="O15:O44" si="5">ROUND(J15*E15,2)</f>
        <v>0</v>
      </c>
      <c r="P15" s="49">
        <f t="shared" ref="P15:P44" si="6">SUM(M15:O15)</f>
        <v>0</v>
      </c>
    </row>
    <row r="16" spans="1:16" x14ac:dyDescent="0.2">
      <c r="A16" s="38">
        <v>2</v>
      </c>
      <c r="B16" s="39"/>
      <c r="C16" s="47" t="s">
        <v>450</v>
      </c>
      <c r="D16" s="25" t="s">
        <v>76</v>
      </c>
      <c r="E16" s="70">
        <v>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3</v>
      </c>
      <c r="B17" s="39"/>
      <c r="C17" s="47" t="s">
        <v>451</v>
      </c>
      <c r="D17" s="25" t="s">
        <v>76</v>
      </c>
      <c r="E17" s="70">
        <v>1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4</v>
      </c>
      <c r="B18" s="39" t="s">
        <v>443</v>
      </c>
      <c r="C18" s="47" t="s">
        <v>452</v>
      </c>
      <c r="D18" s="25" t="s">
        <v>76</v>
      </c>
      <c r="E18" s="70">
        <v>1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5</v>
      </c>
      <c r="B19" s="39" t="s">
        <v>443</v>
      </c>
      <c r="C19" s="47" t="s">
        <v>453</v>
      </c>
      <c r="D19" s="25" t="s">
        <v>76</v>
      </c>
      <c r="E19" s="70">
        <v>1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6</v>
      </c>
      <c r="B20" s="39" t="s">
        <v>443</v>
      </c>
      <c r="C20" s="47" t="s">
        <v>454</v>
      </c>
      <c r="D20" s="25" t="s">
        <v>76</v>
      </c>
      <c r="E20" s="70">
        <v>1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7</v>
      </c>
      <c r="B21" s="39" t="s">
        <v>443</v>
      </c>
      <c r="C21" s="47" t="s">
        <v>455</v>
      </c>
      <c r="D21" s="25" t="s">
        <v>76</v>
      </c>
      <c r="E21" s="70">
        <v>2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8</v>
      </c>
      <c r="B22" s="39" t="s">
        <v>443</v>
      </c>
      <c r="C22" s="47" t="s">
        <v>456</v>
      </c>
      <c r="D22" s="25" t="s">
        <v>76</v>
      </c>
      <c r="E22" s="70">
        <v>1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9</v>
      </c>
      <c r="B23" s="39" t="s">
        <v>443</v>
      </c>
      <c r="C23" s="47" t="s">
        <v>457</v>
      </c>
      <c r="D23" s="25" t="s">
        <v>334</v>
      </c>
      <c r="E23" s="70">
        <v>1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10</v>
      </c>
      <c r="B24" s="39" t="s">
        <v>444</v>
      </c>
      <c r="C24" s="47" t="s">
        <v>458</v>
      </c>
      <c r="D24" s="25" t="s">
        <v>74</v>
      </c>
      <c r="E24" s="70">
        <v>2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11</v>
      </c>
      <c r="B25" s="39" t="s">
        <v>444</v>
      </c>
      <c r="C25" s="47" t="s">
        <v>459</v>
      </c>
      <c r="D25" s="25" t="s">
        <v>76</v>
      </c>
      <c r="E25" s="70">
        <v>1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33.75" x14ac:dyDescent="0.2">
      <c r="A26" s="38">
        <v>12</v>
      </c>
      <c r="B26" s="39" t="s">
        <v>445</v>
      </c>
      <c r="C26" s="47" t="s">
        <v>460</v>
      </c>
      <c r="D26" s="25" t="s">
        <v>76</v>
      </c>
      <c r="E26" s="70">
        <v>1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13</v>
      </c>
      <c r="B27" s="39" t="s">
        <v>446</v>
      </c>
      <c r="C27" s="47" t="s">
        <v>461</v>
      </c>
      <c r="D27" s="25" t="s">
        <v>74</v>
      </c>
      <c r="E27" s="70">
        <v>4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14</v>
      </c>
      <c r="B28" s="39" t="s">
        <v>446</v>
      </c>
      <c r="C28" s="47" t="s">
        <v>462</v>
      </c>
      <c r="D28" s="25" t="s">
        <v>76</v>
      </c>
      <c r="E28" s="70">
        <v>12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15</v>
      </c>
      <c r="B29" s="39"/>
      <c r="C29" s="47" t="s">
        <v>463</v>
      </c>
      <c r="D29" s="25" t="s">
        <v>408</v>
      </c>
      <c r="E29" s="70">
        <v>1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16</v>
      </c>
      <c r="B30" s="39"/>
      <c r="C30" s="47" t="s">
        <v>464</v>
      </c>
      <c r="D30" s="25" t="s">
        <v>79</v>
      </c>
      <c r="E30" s="70">
        <v>0.5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17</v>
      </c>
      <c r="B31" s="39"/>
      <c r="C31" s="47" t="s">
        <v>465</v>
      </c>
      <c r="D31" s="25" t="s">
        <v>76</v>
      </c>
      <c r="E31" s="70">
        <v>1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>
        <v>18</v>
      </c>
      <c r="B32" s="39"/>
      <c r="C32" s="47" t="s">
        <v>466</v>
      </c>
      <c r="D32" s="25" t="s">
        <v>74</v>
      </c>
      <c r="E32" s="70">
        <v>2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19</v>
      </c>
      <c r="B33" s="39"/>
      <c r="C33" s="47" t="s">
        <v>467</v>
      </c>
      <c r="D33" s="25" t="s">
        <v>74</v>
      </c>
      <c r="E33" s="70">
        <v>4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20</v>
      </c>
      <c r="B34" s="39"/>
      <c r="C34" s="47" t="s">
        <v>468</v>
      </c>
      <c r="D34" s="25" t="s">
        <v>74</v>
      </c>
      <c r="E34" s="70">
        <v>4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21</v>
      </c>
      <c r="B35" s="39"/>
      <c r="C35" s="47" t="s">
        <v>469</v>
      </c>
      <c r="D35" s="25" t="s">
        <v>136</v>
      </c>
      <c r="E35" s="70">
        <v>0.60000000000000009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22</v>
      </c>
      <c r="B36" s="39"/>
      <c r="C36" s="47" t="s">
        <v>470</v>
      </c>
      <c r="D36" s="25" t="s">
        <v>447</v>
      </c>
      <c r="E36" s="70">
        <v>1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23</v>
      </c>
      <c r="B37" s="39"/>
      <c r="C37" s="47" t="s">
        <v>471</v>
      </c>
      <c r="D37" s="25" t="s">
        <v>111</v>
      </c>
      <c r="E37" s="70">
        <v>1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24</v>
      </c>
      <c r="B38" s="39"/>
      <c r="C38" s="47" t="s">
        <v>472</v>
      </c>
      <c r="D38" s="25" t="s">
        <v>111</v>
      </c>
      <c r="E38" s="70">
        <v>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>
        <v>25</v>
      </c>
      <c r="B39" s="39"/>
      <c r="C39" s="47" t="s">
        <v>473</v>
      </c>
      <c r="D39" s="25" t="s">
        <v>111</v>
      </c>
      <c r="E39" s="70">
        <v>1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>
        <v>26</v>
      </c>
      <c r="B40" s="39"/>
      <c r="C40" s="47" t="s">
        <v>474</v>
      </c>
      <c r="D40" s="25" t="s">
        <v>79</v>
      </c>
      <c r="E40" s="70">
        <v>3.0625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27</v>
      </c>
      <c r="B41" s="39"/>
      <c r="C41" s="47" t="s">
        <v>475</v>
      </c>
      <c r="D41" s="25" t="s">
        <v>408</v>
      </c>
      <c r="E41" s="70">
        <v>3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28</v>
      </c>
      <c r="B42" s="39"/>
      <c r="C42" s="47" t="s">
        <v>476</v>
      </c>
      <c r="D42" s="25" t="s">
        <v>408</v>
      </c>
      <c r="E42" s="70">
        <v>3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>
        <v>29</v>
      </c>
      <c r="B43" s="39"/>
      <c r="C43" s="47" t="s">
        <v>477</v>
      </c>
      <c r="D43" s="25" t="s">
        <v>76</v>
      </c>
      <c r="E43" s="70">
        <v>3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12" thickBot="1" x14ac:dyDescent="0.25">
      <c r="A44" s="38">
        <v>30</v>
      </c>
      <c r="B44" s="39"/>
      <c r="C44" s="47" t="s">
        <v>478</v>
      </c>
      <c r="D44" s="25" t="s">
        <v>76</v>
      </c>
      <c r="E44" s="70">
        <v>1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12" thickBot="1" x14ac:dyDescent="0.25">
      <c r="A45" s="166" t="s">
        <v>146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8"/>
      <c r="L45" s="72">
        <f>SUM(L14:L44)</f>
        <v>0</v>
      </c>
      <c r="M45" s="73">
        <f>SUM(M14:M44)</f>
        <v>0</v>
      </c>
      <c r="N45" s="73">
        <f>SUM(N14:N44)</f>
        <v>0</v>
      </c>
      <c r="O45" s="73">
        <f>SUM(O14:O44)</f>
        <v>0</v>
      </c>
      <c r="P45" s="74">
        <f>SUM(P14:P44)</f>
        <v>0</v>
      </c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" t="s">
        <v>14</v>
      </c>
      <c r="B48" s="17"/>
      <c r="C48" s="165">
        <f>'Kops a'!C34:H34</f>
        <v>0</v>
      </c>
      <c r="D48" s="165"/>
      <c r="E48" s="165"/>
      <c r="F48" s="165"/>
      <c r="G48" s="165"/>
      <c r="H48" s="165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7"/>
      <c r="B49" s="17"/>
      <c r="C49" s="102" t="s">
        <v>15</v>
      </c>
      <c r="D49" s="102"/>
      <c r="E49" s="102"/>
      <c r="F49" s="102"/>
      <c r="G49" s="102"/>
      <c r="H49" s="102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91" t="str">
        <f>'Kops a'!A37</f>
        <v>Tāme sastādīta 20__. gada __. _________</v>
      </c>
      <c r="B51" s="92"/>
      <c r="C51" s="92"/>
      <c r="D51" s="92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" t="s">
        <v>38</v>
      </c>
      <c r="B53" s="17"/>
      <c r="C53" s="165">
        <f>'Kops a'!C39:H39</f>
        <v>0</v>
      </c>
      <c r="D53" s="165"/>
      <c r="E53" s="165"/>
      <c r="F53" s="165"/>
      <c r="G53" s="165"/>
      <c r="H53" s="165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7"/>
      <c r="B54" s="17"/>
      <c r="C54" s="102" t="s">
        <v>15</v>
      </c>
      <c r="D54" s="102"/>
      <c r="E54" s="102"/>
      <c r="F54" s="102"/>
      <c r="G54" s="102"/>
      <c r="H54" s="102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91" t="s">
        <v>55</v>
      </c>
      <c r="B56" s="92"/>
      <c r="C56" s="96">
        <f>'Kops a'!C42</f>
        <v>0</v>
      </c>
      <c r="D56" s="51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2.75" x14ac:dyDescent="0.2">
      <c r="B58" s="99" t="s">
        <v>515</v>
      </c>
    </row>
    <row r="59" spans="1:16" ht="12.75" x14ac:dyDescent="0.2">
      <c r="B59" s="101" t="s">
        <v>517</v>
      </c>
    </row>
    <row r="60" spans="1:16" ht="12.75" x14ac:dyDescent="0.2">
      <c r="B60" s="101" t="s">
        <v>516</v>
      </c>
    </row>
  </sheetData>
  <mergeCells count="22">
    <mergeCell ref="C54:H54"/>
    <mergeCell ref="C4:I4"/>
    <mergeCell ref="F12:K12"/>
    <mergeCell ref="A9:F9"/>
    <mergeCell ref="J9:M9"/>
    <mergeCell ref="D8:L8"/>
    <mergeCell ref="A45:K45"/>
    <mergeCell ref="C48:H48"/>
    <mergeCell ref="C49:H49"/>
    <mergeCell ref="C53:H53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4 I15:J44 D15:G44">
    <cfRule type="cellIs" dxfId="39" priority="27" operator="equal">
      <formula>0</formula>
    </cfRule>
  </conditionalFormatting>
  <conditionalFormatting sqref="N9:O9">
    <cfRule type="cellIs" dxfId="38" priority="26" operator="equal">
      <formula>0</formula>
    </cfRule>
  </conditionalFormatting>
  <conditionalFormatting sqref="A9:F9">
    <cfRule type="containsText" dxfId="3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3" operator="equal">
      <formula>0</formula>
    </cfRule>
  </conditionalFormatting>
  <conditionalFormatting sqref="O10">
    <cfRule type="cellIs" dxfId="35" priority="22" operator="equal">
      <formula>"20__. gada __. _________"</formula>
    </cfRule>
  </conditionalFormatting>
  <conditionalFormatting sqref="A45:K45">
    <cfRule type="containsText" dxfId="34" priority="21" operator="containsText" text="Tiešās izmaksas kopā, t. sk. darba devēja sociālais nodoklis __.__% ">
      <formula>NOT(ISERROR(SEARCH("Tiešās izmaksas kopā, t. sk. darba devēja sociālais nodoklis __.__% ",A45)))</formula>
    </cfRule>
  </conditionalFormatting>
  <conditionalFormatting sqref="H14:H44 K14:P44 L45:P45">
    <cfRule type="cellIs" dxfId="33" priority="16" operator="equal">
      <formula>0</formula>
    </cfRule>
  </conditionalFormatting>
  <conditionalFormatting sqref="C4:I4">
    <cfRule type="cellIs" dxfId="32" priority="15" operator="equal">
      <formula>0</formula>
    </cfRule>
  </conditionalFormatting>
  <conditionalFormatting sqref="C15:C44">
    <cfRule type="cellIs" dxfId="31" priority="14" operator="equal">
      <formula>0</formula>
    </cfRule>
  </conditionalFormatting>
  <conditionalFormatting sqref="D5:L8">
    <cfRule type="cellIs" dxfId="30" priority="11" operator="equal">
      <formula>0</formula>
    </cfRule>
  </conditionalFormatting>
  <conditionalFormatting sqref="A14:B14 D14:G14">
    <cfRule type="cellIs" dxfId="29" priority="10" operator="equal">
      <formula>0</formula>
    </cfRule>
  </conditionalFormatting>
  <conditionalFormatting sqref="C14">
    <cfRule type="cellIs" dxfId="28" priority="9" operator="equal">
      <formula>0</formula>
    </cfRule>
  </conditionalFormatting>
  <conditionalFormatting sqref="I14:J14">
    <cfRule type="cellIs" dxfId="27" priority="8" operator="equal">
      <formula>0</formula>
    </cfRule>
  </conditionalFormatting>
  <conditionalFormatting sqref="P10">
    <cfRule type="cellIs" dxfId="26" priority="7" operator="equal">
      <formula>"20__. gada __. _________"</formula>
    </cfRule>
  </conditionalFormatting>
  <conditionalFormatting sqref="C53:H53">
    <cfRule type="cellIs" dxfId="25" priority="4" operator="equal">
      <formula>0</formula>
    </cfRule>
  </conditionalFormatting>
  <conditionalFormatting sqref="C48:H48">
    <cfRule type="cellIs" dxfId="24" priority="3" operator="equal">
      <formula>0</formula>
    </cfRule>
  </conditionalFormatting>
  <conditionalFormatting sqref="C53:H53 C56 C48:H48">
    <cfRule type="cellIs" dxfId="23" priority="2" operator="equal">
      <formula>0</formula>
    </cfRule>
  </conditionalFormatting>
  <conditionalFormatting sqref="D1">
    <cfRule type="cellIs" dxfId="2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9C848299-F747-4D4C-BE47-58A1BBDB8A5B}">
            <xm:f>NOT(ISERROR(SEARCH("Tāme sastādīta ____. gada ___. ______________",A51)))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A51</xm:sqref>
        </x14:conditionalFormatting>
        <x14:conditionalFormatting xmlns:xm="http://schemas.microsoft.com/office/excel/2006/main">
          <x14:cfRule type="containsText" priority="5" operator="containsText" id="{1A9581D5-9790-4D5D-94E5-4E7B8C258AD0}">
            <xm:f>NOT(ISERROR(SEARCH("Sertifikāta Nr. _________________________________",A56)))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74C8-B942-468C-9E35-4B652372A6EE}">
  <sheetPr codeName="Sheet12"/>
  <dimension ref="A1:P64"/>
  <sheetViews>
    <sheetView workbookViewId="0">
      <selection activeCell="I22" sqref="I22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a'!A24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479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480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P48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A54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6" t="s">
        <v>481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/>
      <c r="B15" s="39"/>
      <c r="C15" s="47" t="s">
        <v>482</v>
      </c>
      <c r="D15" s="25"/>
      <c r="E15" s="70"/>
      <c r="F15" s="71"/>
      <c r="G15" s="68"/>
      <c r="H15" s="48">
        <f t="shared" ref="H15:H47" si="0">ROUND(F15*G15,2)</f>
        <v>0</v>
      </c>
      <c r="I15" s="68"/>
      <c r="J15" s="68"/>
      <c r="K15" s="49">
        <f t="shared" ref="K15:K47" si="1">SUM(H15:J15)</f>
        <v>0</v>
      </c>
      <c r="L15" s="50">
        <f t="shared" ref="L15:L47" si="2">ROUND(E15*F15,2)</f>
        <v>0</v>
      </c>
      <c r="M15" s="48">
        <f t="shared" ref="M15:M47" si="3">ROUND(H15*E15,2)</f>
        <v>0</v>
      </c>
      <c r="N15" s="48">
        <f t="shared" ref="N15:N47" si="4">ROUND(I15*E15,2)</f>
        <v>0</v>
      </c>
      <c r="O15" s="48">
        <f t="shared" ref="O15:O47" si="5">ROUND(J15*E15,2)</f>
        <v>0</v>
      </c>
      <c r="P15" s="49">
        <f t="shared" ref="P15:P47" si="6">SUM(M15:O15)</f>
        <v>0</v>
      </c>
    </row>
    <row r="16" spans="1:16" ht="22.5" x14ac:dyDescent="0.2">
      <c r="A16" s="38">
        <v>1</v>
      </c>
      <c r="B16" s="39" t="s">
        <v>65</v>
      </c>
      <c r="C16" s="47" t="s">
        <v>483</v>
      </c>
      <c r="D16" s="25" t="s">
        <v>74</v>
      </c>
      <c r="E16" s="70">
        <v>170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2</v>
      </c>
      <c r="B17" s="39" t="s">
        <v>65</v>
      </c>
      <c r="C17" s="47" t="s">
        <v>484</v>
      </c>
      <c r="D17" s="25" t="s">
        <v>485</v>
      </c>
      <c r="E17" s="70">
        <v>48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3</v>
      </c>
      <c r="B18" s="39" t="s">
        <v>65</v>
      </c>
      <c r="C18" s="47" t="s">
        <v>486</v>
      </c>
      <c r="D18" s="25" t="s">
        <v>485</v>
      </c>
      <c r="E18" s="70">
        <v>24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4</v>
      </c>
      <c r="B19" s="39" t="s">
        <v>65</v>
      </c>
      <c r="C19" s="47" t="s">
        <v>487</v>
      </c>
      <c r="D19" s="25" t="s">
        <v>485</v>
      </c>
      <c r="E19" s="70">
        <v>24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5</v>
      </c>
      <c r="B20" s="39" t="s">
        <v>65</v>
      </c>
      <c r="C20" s="47" t="s">
        <v>488</v>
      </c>
      <c r="D20" s="25" t="s">
        <v>485</v>
      </c>
      <c r="E20" s="70">
        <v>6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6</v>
      </c>
      <c r="B21" s="39" t="s">
        <v>65</v>
      </c>
      <c r="C21" s="47" t="s">
        <v>489</v>
      </c>
      <c r="D21" s="25" t="s">
        <v>485</v>
      </c>
      <c r="E21" s="70">
        <v>4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7</v>
      </c>
      <c r="B22" s="39" t="s">
        <v>65</v>
      </c>
      <c r="C22" s="47" t="s">
        <v>490</v>
      </c>
      <c r="D22" s="25" t="s">
        <v>485</v>
      </c>
      <c r="E22" s="70">
        <v>4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8</v>
      </c>
      <c r="B23" s="39" t="s">
        <v>65</v>
      </c>
      <c r="C23" s="47" t="s">
        <v>491</v>
      </c>
      <c r="D23" s="25" t="s">
        <v>74</v>
      </c>
      <c r="E23" s="70">
        <v>110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9</v>
      </c>
      <c r="B24" s="39" t="s">
        <v>65</v>
      </c>
      <c r="C24" s="47" t="s">
        <v>492</v>
      </c>
      <c r="D24" s="25" t="s">
        <v>74</v>
      </c>
      <c r="E24" s="70">
        <v>12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10</v>
      </c>
      <c r="B25" s="39" t="s">
        <v>65</v>
      </c>
      <c r="C25" s="47" t="s">
        <v>493</v>
      </c>
      <c r="D25" s="25" t="s">
        <v>485</v>
      </c>
      <c r="E25" s="70">
        <v>15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11</v>
      </c>
      <c r="B26" s="39" t="s">
        <v>65</v>
      </c>
      <c r="C26" s="47" t="s">
        <v>494</v>
      </c>
      <c r="D26" s="25" t="s">
        <v>485</v>
      </c>
      <c r="E26" s="70">
        <v>55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12</v>
      </c>
      <c r="B27" s="39" t="s">
        <v>65</v>
      </c>
      <c r="C27" s="47" t="s">
        <v>495</v>
      </c>
      <c r="D27" s="25" t="s">
        <v>485</v>
      </c>
      <c r="E27" s="70">
        <v>5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13</v>
      </c>
      <c r="B28" s="39" t="s">
        <v>65</v>
      </c>
      <c r="C28" s="47" t="s">
        <v>496</v>
      </c>
      <c r="D28" s="25" t="s">
        <v>485</v>
      </c>
      <c r="E28" s="70">
        <v>55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14</v>
      </c>
      <c r="B29" s="39" t="s">
        <v>65</v>
      </c>
      <c r="C29" s="47" t="s">
        <v>497</v>
      </c>
      <c r="D29" s="25" t="s">
        <v>485</v>
      </c>
      <c r="E29" s="70">
        <v>4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>
        <v>15</v>
      </c>
      <c r="B30" s="39" t="s">
        <v>65</v>
      </c>
      <c r="C30" s="47" t="s">
        <v>498</v>
      </c>
      <c r="D30" s="25" t="s">
        <v>485</v>
      </c>
      <c r="E30" s="70">
        <v>28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16</v>
      </c>
      <c r="B31" s="39" t="s">
        <v>65</v>
      </c>
      <c r="C31" s="47" t="s">
        <v>499</v>
      </c>
      <c r="D31" s="25" t="s">
        <v>74</v>
      </c>
      <c r="E31" s="70">
        <v>350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17</v>
      </c>
      <c r="B32" s="39" t="s">
        <v>65</v>
      </c>
      <c r="C32" s="47" t="s">
        <v>500</v>
      </c>
      <c r="D32" s="25" t="s">
        <v>485</v>
      </c>
      <c r="E32" s="70">
        <v>4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18</v>
      </c>
      <c r="B33" s="39" t="s">
        <v>65</v>
      </c>
      <c r="C33" s="47" t="s">
        <v>501</v>
      </c>
      <c r="D33" s="25" t="s">
        <v>485</v>
      </c>
      <c r="E33" s="70">
        <v>233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19</v>
      </c>
      <c r="B34" s="39" t="s">
        <v>65</v>
      </c>
      <c r="C34" s="47" t="s">
        <v>502</v>
      </c>
      <c r="D34" s="25" t="s">
        <v>485</v>
      </c>
      <c r="E34" s="70">
        <v>10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20</v>
      </c>
      <c r="B35" s="39" t="s">
        <v>65</v>
      </c>
      <c r="C35" s="47" t="s">
        <v>503</v>
      </c>
      <c r="D35" s="25" t="s">
        <v>485</v>
      </c>
      <c r="E35" s="70">
        <v>9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21</v>
      </c>
      <c r="B36" s="39" t="s">
        <v>65</v>
      </c>
      <c r="C36" s="47" t="s">
        <v>504</v>
      </c>
      <c r="D36" s="25" t="s">
        <v>485</v>
      </c>
      <c r="E36" s="70">
        <v>10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>
        <v>22</v>
      </c>
      <c r="B37" s="39" t="s">
        <v>65</v>
      </c>
      <c r="C37" s="47" t="s">
        <v>505</v>
      </c>
      <c r="D37" s="25" t="s">
        <v>334</v>
      </c>
      <c r="E37" s="70">
        <v>10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23</v>
      </c>
      <c r="B38" s="39" t="s">
        <v>65</v>
      </c>
      <c r="C38" s="47" t="s">
        <v>506</v>
      </c>
      <c r="D38" s="25" t="s">
        <v>485</v>
      </c>
      <c r="E38" s="70">
        <v>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>
        <v>24</v>
      </c>
      <c r="B39" s="39" t="s">
        <v>65</v>
      </c>
      <c r="C39" s="47" t="s">
        <v>507</v>
      </c>
      <c r="D39" s="25" t="s">
        <v>334</v>
      </c>
      <c r="E39" s="70">
        <v>1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>
        <v>25</v>
      </c>
      <c r="B40" s="39" t="s">
        <v>65</v>
      </c>
      <c r="C40" s="47" t="s">
        <v>508</v>
      </c>
      <c r="D40" s="25" t="s">
        <v>74</v>
      </c>
      <c r="E40" s="70">
        <v>40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>
        <v>26</v>
      </c>
      <c r="B41" s="39" t="s">
        <v>65</v>
      </c>
      <c r="C41" s="47" t="s">
        <v>509</v>
      </c>
      <c r="D41" s="25" t="s">
        <v>74</v>
      </c>
      <c r="E41" s="70">
        <v>170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27</v>
      </c>
      <c r="B42" s="39" t="s">
        <v>65</v>
      </c>
      <c r="C42" s="47" t="s">
        <v>510</v>
      </c>
      <c r="D42" s="25" t="s">
        <v>74</v>
      </c>
      <c r="E42" s="70">
        <v>170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>
        <v>28</v>
      </c>
      <c r="B43" s="39" t="s">
        <v>65</v>
      </c>
      <c r="C43" s="47" t="s">
        <v>511</v>
      </c>
      <c r="D43" s="25" t="s">
        <v>334</v>
      </c>
      <c r="E43" s="70">
        <v>1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>
        <v>29</v>
      </c>
      <c r="B44" s="39" t="s">
        <v>65</v>
      </c>
      <c r="C44" s="47" t="s">
        <v>435</v>
      </c>
      <c r="D44" s="25" t="s">
        <v>334</v>
      </c>
      <c r="E44" s="70">
        <v>1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>
        <v>30</v>
      </c>
      <c r="B45" s="39" t="s">
        <v>65</v>
      </c>
      <c r="C45" s="47" t="s">
        <v>512</v>
      </c>
      <c r="D45" s="25" t="s">
        <v>485</v>
      </c>
      <c r="E45" s="70">
        <v>1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>
        <v>31</v>
      </c>
      <c r="B46" s="39" t="s">
        <v>65</v>
      </c>
      <c r="C46" s="47" t="s">
        <v>513</v>
      </c>
      <c r="D46" s="25" t="s">
        <v>514</v>
      </c>
      <c r="E46" s="70">
        <v>8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12" thickBot="1" x14ac:dyDescent="0.25">
      <c r="A47" s="38">
        <v>32</v>
      </c>
      <c r="B47" s="39" t="s">
        <v>65</v>
      </c>
      <c r="C47" s="47" t="s">
        <v>511</v>
      </c>
      <c r="D47" s="25" t="s">
        <v>334</v>
      </c>
      <c r="E47" s="70">
        <v>1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12" thickBot="1" x14ac:dyDescent="0.25">
      <c r="A48" s="166" t="s">
        <v>146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8"/>
      <c r="L48" s="72">
        <f>SUM(L14:L47)</f>
        <v>0</v>
      </c>
      <c r="M48" s="73">
        <f>SUM(M14:M47)</f>
        <v>0</v>
      </c>
      <c r="N48" s="73">
        <f>SUM(N14:N47)</f>
        <v>0</v>
      </c>
      <c r="O48" s="73">
        <f>SUM(O14:O47)</f>
        <v>0</v>
      </c>
      <c r="P48" s="74">
        <f>SUM(P14:P47)</f>
        <v>0</v>
      </c>
    </row>
    <row r="49" spans="1:16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" t="s">
        <v>14</v>
      </c>
      <c r="B51" s="17"/>
      <c r="C51" s="165">
        <f>'Kops a'!C34:H34</f>
        <v>0</v>
      </c>
      <c r="D51" s="165"/>
      <c r="E51" s="165"/>
      <c r="F51" s="165"/>
      <c r="G51" s="165"/>
      <c r="H51" s="165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7"/>
      <c r="B52" s="17"/>
      <c r="C52" s="102" t="s">
        <v>15</v>
      </c>
      <c r="D52" s="102"/>
      <c r="E52" s="102"/>
      <c r="F52" s="102"/>
      <c r="G52" s="102"/>
      <c r="H52" s="102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91" t="str">
        <f>'Kops a'!A37</f>
        <v>Tāme sastādīta 20__. gada __. _________</v>
      </c>
      <c r="B54" s="92"/>
      <c r="C54" s="92"/>
      <c r="D54" s="92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" t="s">
        <v>38</v>
      </c>
      <c r="B56" s="17"/>
      <c r="C56" s="165">
        <f>'Kops a'!C39:H39</f>
        <v>0</v>
      </c>
      <c r="D56" s="165"/>
      <c r="E56" s="165"/>
      <c r="F56" s="165"/>
      <c r="G56" s="165"/>
      <c r="H56" s="165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17"/>
      <c r="B57" s="17"/>
      <c r="C57" s="102" t="s">
        <v>15</v>
      </c>
      <c r="D57" s="102"/>
      <c r="E57" s="102"/>
      <c r="F57" s="102"/>
      <c r="G57" s="102"/>
      <c r="H57" s="102"/>
      <c r="I57" s="17"/>
      <c r="J57" s="17"/>
      <c r="K57" s="17"/>
      <c r="L57" s="17"/>
      <c r="M57" s="17"/>
      <c r="N57" s="17"/>
      <c r="O57" s="17"/>
      <c r="P57" s="17"/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2">
      <c r="A59" s="91" t="s">
        <v>55</v>
      </c>
      <c r="B59" s="92"/>
      <c r="C59" s="96">
        <f>'Kops a'!C42</f>
        <v>0</v>
      </c>
      <c r="D59" s="51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2.75" x14ac:dyDescent="0.2">
      <c r="B61" s="99" t="s">
        <v>515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</row>
    <row r="62" spans="1:16" ht="11.25" customHeight="1" x14ac:dyDescent="0.2">
      <c r="B62" s="101" t="s">
        <v>517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</row>
    <row r="63" spans="1:16" ht="11.25" customHeight="1" x14ac:dyDescent="0.2">
      <c r="B63" s="101" t="s">
        <v>516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</row>
    <row r="64" spans="1:16" ht="11.25" customHeight="1" x14ac:dyDescent="0.2"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</row>
  </sheetData>
  <mergeCells count="22">
    <mergeCell ref="C57:H57"/>
    <mergeCell ref="C4:I4"/>
    <mergeCell ref="F12:K12"/>
    <mergeCell ref="A9:F9"/>
    <mergeCell ref="J9:M9"/>
    <mergeCell ref="D8:L8"/>
    <mergeCell ref="A48:K48"/>
    <mergeCell ref="C51:H51"/>
    <mergeCell ref="C52:H52"/>
    <mergeCell ref="C56:H56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7 I15:J47 D15:G47">
    <cfRule type="cellIs" dxfId="19" priority="26" operator="equal">
      <formula>0</formula>
    </cfRule>
  </conditionalFormatting>
  <conditionalFormatting sqref="N9:O9">
    <cfRule type="cellIs" dxfId="18" priority="25" operator="equal">
      <formula>0</formula>
    </cfRule>
  </conditionalFormatting>
  <conditionalFormatting sqref="A9:F9">
    <cfRule type="containsText" dxfId="1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6" priority="22" operator="equal">
      <formula>0</formula>
    </cfRule>
  </conditionalFormatting>
  <conditionalFormatting sqref="O10">
    <cfRule type="cellIs" dxfId="15" priority="21" operator="equal">
      <formula>"20__. gada __. _________"</formula>
    </cfRule>
  </conditionalFormatting>
  <conditionalFormatting sqref="A48:K48">
    <cfRule type="containsText" dxfId="14" priority="20" operator="containsText" text="Tiešās izmaksas kopā, t. sk. darba devēja sociālais nodoklis __.__% ">
      <formula>NOT(ISERROR(SEARCH("Tiešās izmaksas kopā, t. sk. darba devēja sociālais nodoklis __.__% ",A48)))</formula>
    </cfRule>
  </conditionalFormatting>
  <conditionalFormatting sqref="H14:H47 K14:P47 L48:P48">
    <cfRule type="cellIs" dxfId="13" priority="15" operator="equal">
      <formula>0</formula>
    </cfRule>
  </conditionalFormatting>
  <conditionalFormatting sqref="C4:I4">
    <cfRule type="cellIs" dxfId="12" priority="14" operator="equal">
      <formula>0</formula>
    </cfRule>
  </conditionalFormatting>
  <conditionalFormatting sqref="C15:C47">
    <cfRule type="cellIs" dxfId="11" priority="13" operator="equal">
      <formula>0</formula>
    </cfRule>
  </conditionalFormatting>
  <conditionalFormatting sqref="D5:L8">
    <cfRule type="cellIs" dxfId="10" priority="11" operator="equal">
      <formula>0</formula>
    </cfRule>
  </conditionalFormatting>
  <conditionalFormatting sqref="A14:B14 D14:G14">
    <cfRule type="cellIs" dxfId="9" priority="10" operator="equal">
      <formula>0</formula>
    </cfRule>
  </conditionalFormatting>
  <conditionalFormatting sqref="C14">
    <cfRule type="cellIs" dxfId="8" priority="9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P10">
    <cfRule type="cellIs" dxfId="6" priority="7" operator="equal">
      <formula>"20__. gada __. _________"</formula>
    </cfRule>
  </conditionalFormatting>
  <conditionalFormatting sqref="C56:H56">
    <cfRule type="cellIs" dxfId="5" priority="4" operator="equal">
      <formula>0</formula>
    </cfRule>
  </conditionalFormatting>
  <conditionalFormatting sqref="C51:H51">
    <cfRule type="cellIs" dxfId="4" priority="3" operator="equal">
      <formula>0</formula>
    </cfRule>
  </conditionalFormatting>
  <conditionalFormatting sqref="C56:H56 C59 C51:H51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160D584C-64FF-402E-862E-BC36A5AEB0A3}">
            <xm:f>NOT(ISERROR(SEARCH("Tāme sastādīta ____. gada ___. ______________",A54)))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A54</xm:sqref>
        </x14:conditionalFormatting>
        <x14:conditionalFormatting xmlns:xm="http://schemas.microsoft.com/office/excel/2006/main">
          <x14:cfRule type="containsText" priority="5" operator="containsText" id="{E1217419-522C-47B8-8672-CC9D11C3FC05}">
            <xm:f>NOT(ISERROR(SEARCH("Sertifikāta Nr. _________________________________",A59)))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/>
  <dimension ref="A1:I52"/>
  <sheetViews>
    <sheetView topLeftCell="A4" workbookViewId="0">
      <selection activeCell="A44" sqref="A44:A45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104"/>
      <c r="H1" s="104"/>
      <c r="I1" s="104"/>
    </row>
    <row r="2" spans="1:9" x14ac:dyDescent="0.2">
      <c r="A2" s="110" t="s">
        <v>17</v>
      </c>
      <c r="B2" s="110"/>
      <c r="C2" s="110"/>
      <c r="D2" s="110"/>
      <c r="E2" s="110"/>
      <c r="F2" s="110"/>
      <c r="G2" s="110"/>
      <c r="H2" s="110"/>
      <c r="I2" s="110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111" t="s">
        <v>18</v>
      </c>
      <c r="D4" s="111"/>
      <c r="E4" s="111"/>
      <c r="F4" s="111"/>
      <c r="G4" s="111"/>
      <c r="H4" s="111"/>
      <c r="I4" s="111"/>
    </row>
    <row r="5" spans="1:9" ht="11.25" customHeight="1" x14ac:dyDescent="0.2">
      <c r="A5" s="90"/>
      <c r="B5" s="90"/>
      <c r="C5" s="113" t="s">
        <v>53</v>
      </c>
      <c r="D5" s="113"/>
      <c r="E5" s="113"/>
      <c r="F5" s="113"/>
      <c r="G5" s="113"/>
      <c r="H5" s="113"/>
      <c r="I5" s="113"/>
    </row>
    <row r="6" spans="1:9" x14ac:dyDescent="0.2">
      <c r="A6" s="108" t="s">
        <v>19</v>
      </c>
      <c r="B6" s="108"/>
      <c r="C6" s="108"/>
      <c r="D6" s="112" t="str">
        <f>'Kopt a'!B13</f>
        <v>Daudzdzīvokļu dzīvojamā ēka</v>
      </c>
      <c r="E6" s="112"/>
      <c r="F6" s="112"/>
      <c r="G6" s="112"/>
      <c r="H6" s="112"/>
      <c r="I6" s="112"/>
    </row>
    <row r="7" spans="1:9" x14ac:dyDescent="0.2">
      <c r="A7" s="108" t="s">
        <v>6</v>
      </c>
      <c r="B7" s="108"/>
      <c r="C7" s="108"/>
      <c r="D7" s="109" t="str">
        <f>'Kopt a'!B14</f>
        <v>Dzīvojamās ēkas fasādes vienkāršotā atjaunošana</v>
      </c>
      <c r="E7" s="109"/>
      <c r="F7" s="109"/>
      <c r="G7" s="109"/>
      <c r="H7" s="109"/>
      <c r="I7" s="109"/>
    </row>
    <row r="8" spans="1:9" x14ac:dyDescent="0.2">
      <c r="A8" s="118" t="s">
        <v>20</v>
      </c>
      <c r="B8" s="118"/>
      <c r="C8" s="118"/>
      <c r="D8" s="109" t="str">
        <f>'Kopt a'!B15</f>
        <v>Daugavas iela 15, Liepāja</v>
      </c>
      <c r="E8" s="109"/>
      <c r="F8" s="109"/>
      <c r="G8" s="109"/>
      <c r="H8" s="109"/>
      <c r="I8" s="109"/>
    </row>
    <row r="9" spans="1:9" x14ac:dyDescent="0.2">
      <c r="A9" s="118" t="s">
        <v>21</v>
      </c>
      <c r="B9" s="118"/>
      <c r="C9" s="118"/>
      <c r="D9" s="109" t="str">
        <f>'Kopt a'!B16</f>
        <v>EA-30-16</v>
      </c>
      <c r="E9" s="109"/>
      <c r="F9" s="109"/>
      <c r="G9" s="109"/>
      <c r="H9" s="109"/>
      <c r="I9" s="109"/>
    </row>
    <row r="10" spans="1:9" x14ac:dyDescent="0.2">
      <c r="C10" s="4" t="s">
        <v>22</v>
      </c>
      <c r="D10" s="119">
        <f>E29</f>
        <v>0</v>
      </c>
      <c r="E10" s="119"/>
      <c r="F10" s="83"/>
      <c r="G10" s="83"/>
      <c r="H10" s="83"/>
      <c r="I10" s="83"/>
    </row>
    <row r="11" spans="1:9" x14ac:dyDescent="0.2">
      <c r="C11" s="4" t="s">
        <v>23</v>
      </c>
      <c r="D11" s="119">
        <f>I25</f>
        <v>0</v>
      </c>
      <c r="E11" s="119"/>
      <c r="F11" s="83"/>
      <c r="G11" s="83"/>
      <c r="H11" s="83"/>
      <c r="I11" s="83"/>
    </row>
    <row r="12" spans="1:9" ht="12" thickBot="1" x14ac:dyDescent="0.25">
      <c r="F12" s="18"/>
      <c r="G12" s="18"/>
      <c r="H12" s="18"/>
      <c r="I12" s="18"/>
    </row>
    <row r="13" spans="1:9" x14ac:dyDescent="0.2">
      <c r="A13" s="122" t="s">
        <v>24</v>
      </c>
      <c r="B13" s="124" t="s">
        <v>25</v>
      </c>
      <c r="C13" s="126" t="s">
        <v>26</v>
      </c>
      <c r="D13" s="127"/>
      <c r="E13" s="130" t="s">
        <v>27</v>
      </c>
      <c r="F13" s="114" t="s">
        <v>28</v>
      </c>
      <c r="G13" s="115"/>
      <c r="H13" s="115"/>
      <c r="I13" s="116" t="s">
        <v>29</v>
      </c>
    </row>
    <row r="14" spans="1:9" ht="23.25" thickBot="1" x14ac:dyDescent="0.25">
      <c r="A14" s="123"/>
      <c r="B14" s="125"/>
      <c r="C14" s="128"/>
      <c r="D14" s="129"/>
      <c r="E14" s="131"/>
      <c r="F14" s="19" t="s">
        <v>30</v>
      </c>
      <c r="G14" s="20" t="s">
        <v>31</v>
      </c>
      <c r="H14" s="20" t="s">
        <v>32</v>
      </c>
      <c r="I14" s="117"/>
    </row>
    <row r="15" spans="1:9" x14ac:dyDescent="0.2">
      <c r="A15" s="78">
        <f>IF(E15=0,0,IF(COUNTBLANK(E15)=1,0,COUNTA($E$15:E15)))</f>
        <v>0</v>
      </c>
      <c r="B15" s="24">
        <f>IF(A15=0,0,CONCATENATE("Lt-",A15))</f>
        <v>0</v>
      </c>
      <c r="C15" s="132" t="str">
        <f>'1a'!C2:I2</f>
        <v>Ārsienu siltināšanas darbi</v>
      </c>
      <c r="D15" s="133"/>
      <c r="E15" s="60">
        <f>'1a'!P84</f>
        <v>0</v>
      </c>
      <c r="F15" s="55">
        <f>'1a'!M84</f>
        <v>0</v>
      </c>
      <c r="G15" s="56">
        <f>'1a'!N84</f>
        <v>0</v>
      </c>
      <c r="H15" s="56">
        <f>'1a'!O84</f>
        <v>0</v>
      </c>
      <c r="I15" s="57">
        <f>'1a'!L84</f>
        <v>0</v>
      </c>
    </row>
    <row r="16" spans="1:9" x14ac:dyDescent="0.2">
      <c r="A16" s="79">
        <f>IF(E16=0,0,IF(COUNTBLANK(E16)=1,0,COUNTA($E$15:E16)))</f>
        <v>0</v>
      </c>
      <c r="B16" s="25">
        <f>IF(A16=0,0,CONCATENATE("Lt-",A16))</f>
        <v>0</v>
      </c>
      <c r="C16" s="120" t="str">
        <f>'2a'!C2:I2</f>
        <v>Logu nomaiņa</v>
      </c>
      <c r="D16" s="121"/>
      <c r="E16" s="61">
        <f>'2a'!P56</f>
        <v>0</v>
      </c>
      <c r="F16" s="46">
        <f>'2a'!M56</f>
        <v>0</v>
      </c>
      <c r="G16" s="58">
        <f>'2a'!N56</f>
        <v>0</v>
      </c>
      <c r="H16" s="58">
        <f>'2a'!O56</f>
        <v>0</v>
      </c>
      <c r="I16" s="59">
        <f>'2a'!L56</f>
        <v>0</v>
      </c>
    </row>
    <row r="17" spans="1:9" x14ac:dyDescent="0.2">
      <c r="A17" s="79">
        <f>IF(E17=0,0,IF(COUNTBLANK(E17)=1,0,COUNTA($E$15:E17)))</f>
        <v>0</v>
      </c>
      <c r="B17" s="25">
        <f t="shared" ref="B17:B24" si="0">IF(A17=0,0,CONCATENATE("Lt-",A17))</f>
        <v>0</v>
      </c>
      <c r="C17" s="120" t="str">
        <f>'3a'!C2:I2</f>
        <v>Cokola siltināšanas darbi</v>
      </c>
      <c r="D17" s="121"/>
      <c r="E17" s="62">
        <f>'3a'!P46</f>
        <v>0</v>
      </c>
      <c r="F17" s="46">
        <f>'3a'!M46</f>
        <v>0</v>
      </c>
      <c r="G17" s="58">
        <f>'3a'!N46</f>
        <v>0</v>
      </c>
      <c r="H17" s="58">
        <f>'3a'!O46</f>
        <v>0</v>
      </c>
      <c r="I17" s="59">
        <f>'3a'!L46</f>
        <v>0</v>
      </c>
    </row>
    <row r="18" spans="1:9" ht="11.25" customHeight="1" x14ac:dyDescent="0.2">
      <c r="A18" s="79">
        <f>IF(E18=0,0,IF(COUNTBLANK(E18)=1,0,COUNTA($E$15:E18)))</f>
        <v>0</v>
      </c>
      <c r="B18" s="25">
        <f t="shared" si="0"/>
        <v>0</v>
      </c>
      <c r="C18" s="120" t="str">
        <f>'4a'!C2:I2</f>
        <v>Ieejas mezglu rekonstrukcijas darbi</v>
      </c>
      <c r="D18" s="121"/>
      <c r="E18" s="62">
        <f>'4a'!P40</f>
        <v>0</v>
      </c>
      <c r="F18" s="46">
        <f>'4a'!M40</f>
        <v>0</v>
      </c>
      <c r="G18" s="58">
        <f>'4a'!N40</f>
        <v>0</v>
      </c>
      <c r="H18" s="58">
        <f>'4a'!O40</f>
        <v>0</v>
      </c>
      <c r="I18" s="59">
        <f>'4a'!L40</f>
        <v>0</v>
      </c>
    </row>
    <row r="19" spans="1:9" x14ac:dyDescent="0.2">
      <c r="A19" s="79">
        <f>IF(E19=0,0,IF(COUNTBLANK(E19)=1,0,COUNTA($E$15:E19)))</f>
        <v>0</v>
      </c>
      <c r="B19" s="25">
        <f t="shared" si="0"/>
        <v>0</v>
      </c>
      <c r="C19" s="120" t="str">
        <f>'5a'!C2:I2</f>
        <v>Pagraba pārseguma siltināšanas darbi</v>
      </c>
      <c r="D19" s="121"/>
      <c r="E19" s="62">
        <f>'5a'!P18</f>
        <v>0</v>
      </c>
      <c r="F19" s="46">
        <f>'5a'!M18</f>
        <v>0</v>
      </c>
      <c r="G19" s="58">
        <f>'5a'!N18</f>
        <v>0</v>
      </c>
      <c r="H19" s="58">
        <f>'5a'!O18</f>
        <v>0</v>
      </c>
      <c r="I19" s="59">
        <f>'5a'!L18</f>
        <v>0</v>
      </c>
    </row>
    <row r="20" spans="1:9" x14ac:dyDescent="0.2">
      <c r="A20" s="79">
        <f>IF(E20=0,0,IF(COUNTBLANK(E20)=1,0,COUNTA($E$15:E20)))</f>
        <v>0</v>
      </c>
      <c r="B20" s="25">
        <f t="shared" si="0"/>
        <v>0</v>
      </c>
      <c r="C20" s="120" t="str">
        <f>'6a'!C2:I2</f>
        <v>Bēniņu siltināšanas darbi</v>
      </c>
      <c r="D20" s="121"/>
      <c r="E20" s="62">
        <f>'6a'!P29</f>
        <v>0</v>
      </c>
      <c r="F20" s="46">
        <f>'6a'!M29</f>
        <v>0</v>
      </c>
      <c r="G20" s="58">
        <f>'6a'!N29</f>
        <v>0</v>
      </c>
      <c r="H20" s="58">
        <f>'6a'!O29</f>
        <v>0</v>
      </c>
      <c r="I20" s="59">
        <f>'6a'!L29</f>
        <v>0</v>
      </c>
    </row>
    <row r="21" spans="1:9" x14ac:dyDescent="0.2">
      <c r="A21" s="79">
        <f>IF(E21=0,0,IF(COUNTBLANK(E21)=1,0,COUNTA($E$15:E21)))</f>
        <v>0</v>
      </c>
      <c r="B21" s="25">
        <f t="shared" si="0"/>
        <v>0</v>
      </c>
      <c r="C21" s="120" t="str">
        <f>'7a'!C2:I2</f>
        <v>Jumta rekonstrukcijas darbi</v>
      </c>
      <c r="D21" s="121"/>
      <c r="E21" s="62">
        <f>'7a'!P114</f>
        <v>0</v>
      </c>
      <c r="F21" s="46">
        <f>'7a'!M114</f>
        <v>0</v>
      </c>
      <c r="G21" s="58">
        <f>'7a'!N114</f>
        <v>0</v>
      </c>
      <c r="H21" s="58">
        <f>'7a'!O114</f>
        <v>0</v>
      </c>
      <c r="I21" s="59">
        <f>'7a'!L114</f>
        <v>0</v>
      </c>
    </row>
    <row r="22" spans="1:9" x14ac:dyDescent="0.2">
      <c r="A22" s="79">
        <f>IF(E22=0,0,IF(COUNTBLANK(E22)=1,0,COUNTA($E$15:E22)))</f>
        <v>0</v>
      </c>
      <c r="B22" s="25">
        <f t="shared" si="0"/>
        <v>0</v>
      </c>
      <c r="C22" s="120" t="str">
        <f>'8a'!C2:I2</f>
        <v>Ēkas apkure, iekšējie tīkli</v>
      </c>
      <c r="D22" s="121"/>
      <c r="E22" s="62">
        <f>'8a'!P113</f>
        <v>0</v>
      </c>
      <c r="F22" s="46">
        <f>'8a'!M113</f>
        <v>0</v>
      </c>
      <c r="G22" s="58">
        <f>'8a'!N113</f>
        <v>0</v>
      </c>
      <c r="H22" s="58">
        <f>'8a'!O113</f>
        <v>0</v>
      </c>
      <c r="I22" s="59">
        <f>'8a'!L113</f>
        <v>0</v>
      </c>
    </row>
    <row r="23" spans="1:9" x14ac:dyDescent="0.2">
      <c r="A23" s="79">
        <f>IF(E23=0,0,IF(COUNTBLANK(E23)=1,0,COUNTA($E$15:E23)))</f>
        <v>0</v>
      </c>
      <c r="B23" s="25">
        <f t="shared" si="0"/>
        <v>0</v>
      </c>
      <c r="C23" s="120" t="str">
        <f>'9a'!C2:I2</f>
        <v>Gāzes apgāde</v>
      </c>
      <c r="D23" s="121"/>
      <c r="E23" s="62">
        <f>'9a'!P45</f>
        <v>0</v>
      </c>
      <c r="F23" s="46">
        <f>'9a'!M45</f>
        <v>0</v>
      </c>
      <c r="G23" s="58">
        <f>'9a'!N45</f>
        <v>0</v>
      </c>
      <c r="H23" s="58">
        <f>'9a'!O45</f>
        <v>0</v>
      </c>
      <c r="I23" s="59">
        <f>'9a'!L45</f>
        <v>0</v>
      </c>
    </row>
    <row r="24" spans="1:9" ht="12" thickBot="1" x14ac:dyDescent="0.25">
      <c r="A24" s="79">
        <f>IF(E24=0,0,IF(COUNTBLANK(E24)=1,0,COUNTA($E$15:E24)))</f>
        <v>0</v>
      </c>
      <c r="B24" s="25">
        <f t="shared" si="0"/>
        <v>0</v>
      </c>
      <c r="C24" s="120" t="str">
        <f>'10a'!C2:I2</f>
        <v>Zibens aizsardzība</v>
      </c>
      <c r="D24" s="121"/>
      <c r="E24" s="62">
        <f>'10a'!P48</f>
        <v>0</v>
      </c>
      <c r="F24" s="46">
        <f>'10a'!M48</f>
        <v>0</v>
      </c>
      <c r="G24" s="58">
        <f>'10a'!N48</f>
        <v>0</v>
      </c>
      <c r="H24" s="58">
        <f>'10a'!O48</f>
        <v>0</v>
      </c>
      <c r="I24" s="59">
        <f>'10a'!L48</f>
        <v>0</v>
      </c>
    </row>
    <row r="25" spans="1:9" ht="12" thickBot="1" x14ac:dyDescent="0.25">
      <c r="A25" s="134" t="s">
        <v>33</v>
      </c>
      <c r="B25" s="135"/>
      <c r="C25" s="135"/>
      <c r="D25" s="135"/>
      <c r="E25" s="41">
        <f>SUM(E15:E24)</f>
        <v>0</v>
      </c>
      <c r="F25" s="40">
        <f>SUM(F15:F24)</f>
        <v>0</v>
      </c>
      <c r="G25" s="40">
        <f>SUM(G15:G24)</f>
        <v>0</v>
      </c>
      <c r="H25" s="40">
        <f>SUM(H15:H24)</f>
        <v>0</v>
      </c>
      <c r="I25" s="41">
        <f>SUM(I15:I24)</f>
        <v>0</v>
      </c>
    </row>
    <row r="26" spans="1:9" x14ac:dyDescent="0.2">
      <c r="A26" s="136" t="s">
        <v>34</v>
      </c>
      <c r="B26" s="137"/>
      <c r="C26" s="138"/>
      <c r="D26" s="75"/>
      <c r="E26" s="42">
        <f>ROUND(E25*$D26,2)</f>
        <v>0</v>
      </c>
      <c r="F26" s="43"/>
      <c r="G26" s="43"/>
      <c r="H26" s="43"/>
      <c r="I26" s="43"/>
    </row>
    <row r="27" spans="1:9" x14ac:dyDescent="0.2">
      <c r="A27" s="139" t="s">
        <v>35</v>
      </c>
      <c r="B27" s="140"/>
      <c r="C27" s="141"/>
      <c r="D27" s="76"/>
      <c r="E27" s="44">
        <f>ROUND(E26*$D27,2)</f>
        <v>0</v>
      </c>
      <c r="F27" s="43"/>
      <c r="G27" s="43"/>
      <c r="H27" s="43"/>
      <c r="I27" s="43"/>
    </row>
    <row r="28" spans="1:9" x14ac:dyDescent="0.2">
      <c r="A28" s="142" t="s">
        <v>36</v>
      </c>
      <c r="B28" s="143"/>
      <c r="C28" s="144"/>
      <c r="D28" s="77"/>
      <c r="E28" s="44">
        <f>ROUND(E25*$D28,2)</f>
        <v>0</v>
      </c>
      <c r="F28" s="43"/>
      <c r="G28" s="43"/>
      <c r="H28" s="43"/>
      <c r="I28" s="43"/>
    </row>
    <row r="29" spans="1:9" ht="12" thickBot="1" x14ac:dyDescent="0.25">
      <c r="A29" s="145" t="s">
        <v>37</v>
      </c>
      <c r="B29" s="146"/>
      <c r="C29" s="147"/>
      <c r="D29" s="22"/>
      <c r="E29" s="45">
        <f>SUM(E25:E28)-E27</f>
        <v>0</v>
      </c>
      <c r="F29" s="43"/>
      <c r="G29" s="43"/>
      <c r="H29" s="43"/>
      <c r="I29" s="43"/>
    </row>
    <row r="30" spans="1:9" ht="12" thickBot="1" x14ac:dyDescent="0.25">
      <c r="C30" s="98" t="s">
        <v>61</v>
      </c>
      <c r="D30" s="51">
        <v>0.02</v>
      </c>
      <c r="G30" s="21"/>
    </row>
    <row r="31" spans="1:9" ht="12" thickBot="1" x14ac:dyDescent="0.25">
      <c r="C31" s="98" t="s">
        <v>62</v>
      </c>
      <c r="D31" s="17"/>
      <c r="E31" s="17"/>
      <c r="F31" s="23"/>
      <c r="G31" s="23"/>
      <c r="H31" s="23"/>
      <c r="I31" s="23"/>
    </row>
    <row r="34" spans="1:8" x14ac:dyDescent="0.2">
      <c r="A34" s="1" t="s">
        <v>14</v>
      </c>
      <c r="B34" s="17"/>
      <c r="C34" s="107"/>
      <c r="D34" s="107"/>
      <c r="E34" s="107"/>
      <c r="F34" s="107"/>
      <c r="G34" s="107"/>
      <c r="H34" s="107"/>
    </row>
    <row r="35" spans="1:8" x14ac:dyDescent="0.2">
      <c r="A35" s="17"/>
      <c r="B35" s="17"/>
      <c r="C35" s="102" t="s">
        <v>15</v>
      </c>
      <c r="D35" s="102"/>
      <c r="E35" s="102"/>
      <c r="F35" s="102"/>
      <c r="G35" s="102"/>
      <c r="H35" s="102"/>
    </row>
    <row r="36" spans="1:8" x14ac:dyDescent="0.2">
      <c r="A36" s="17"/>
      <c r="B36" s="17"/>
      <c r="C36" s="17"/>
      <c r="D36" s="17"/>
      <c r="E36" s="17"/>
      <c r="F36" s="17"/>
      <c r="G36" s="17"/>
      <c r="H36" s="17"/>
    </row>
    <row r="37" spans="1:8" x14ac:dyDescent="0.2">
      <c r="A37" s="91" t="str">
        <f>'Kopt a'!A36</f>
        <v>Tāme sastādīta 20__. gada __. _________</v>
      </c>
      <c r="B37" s="92"/>
      <c r="C37" s="92"/>
      <c r="D37" s="92"/>
      <c r="F37" s="17"/>
      <c r="G37" s="17"/>
      <c r="H37" s="17"/>
    </row>
    <row r="38" spans="1:8" x14ac:dyDescent="0.2">
      <c r="A38" s="17"/>
      <c r="B38" s="17"/>
      <c r="C38" s="17"/>
      <c r="D38" s="17"/>
      <c r="E38" s="17"/>
      <c r="F38" s="17"/>
      <c r="G38" s="17"/>
      <c r="H38" s="17"/>
    </row>
    <row r="39" spans="1:8" x14ac:dyDescent="0.2">
      <c r="A39" s="1" t="s">
        <v>38</v>
      </c>
      <c r="B39" s="17"/>
      <c r="C39" s="107"/>
      <c r="D39" s="107"/>
      <c r="E39" s="107"/>
      <c r="F39" s="107"/>
      <c r="G39" s="107"/>
      <c r="H39" s="107"/>
    </row>
    <row r="40" spans="1:8" x14ac:dyDescent="0.2">
      <c r="A40" s="17"/>
      <c r="B40" s="17"/>
      <c r="C40" s="102" t="s">
        <v>15</v>
      </c>
      <c r="D40" s="102"/>
      <c r="E40" s="102"/>
      <c r="F40" s="102"/>
      <c r="G40" s="102"/>
      <c r="H40" s="102"/>
    </row>
    <row r="41" spans="1:8" x14ac:dyDescent="0.2">
      <c r="A41" s="17"/>
      <c r="B41" s="17"/>
      <c r="C41" s="17"/>
      <c r="D41" s="17"/>
      <c r="E41" s="17"/>
      <c r="F41" s="17"/>
      <c r="G41" s="17"/>
      <c r="H41" s="17"/>
    </row>
    <row r="42" spans="1:8" x14ac:dyDescent="0.2">
      <c r="A42" s="91" t="s">
        <v>54</v>
      </c>
      <c r="B42" s="92"/>
      <c r="C42" s="97"/>
      <c r="D42" s="92"/>
      <c r="F42" s="17"/>
      <c r="G42" s="17"/>
      <c r="H42" s="17"/>
    </row>
    <row r="52" spans="5:9" x14ac:dyDescent="0.2">
      <c r="E52" s="21"/>
      <c r="F52" s="21"/>
      <c r="G52" s="21"/>
      <c r="H52" s="21"/>
      <c r="I52" s="21"/>
    </row>
  </sheetData>
  <mergeCells count="39">
    <mergeCell ref="C35:H35"/>
    <mergeCell ref="C39:H39"/>
    <mergeCell ref="C40:H40"/>
    <mergeCell ref="A25:D25"/>
    <mergeCell ref="A26:C26"/>
    <mergeCell ref="A27:C27"/>
    <mergeCell ref="A28:C28"/>
    <mergeCell ref="A29:C29"/>
    <mergeCell ref="C21:D21"/>
    <mergeCell ref="C22:D22"/>
    <mergeCell ref="C23:D23"/>
    <mergeCell ref="C24:D24"/>
    <mergeCell ref="C34:H34"/>
    <mergeCell ref="C20:D20"/>
    <mergeCell ref="A13:A14"/>
    <mergeCell ref="B13:B14"/>
    <mergeCell ref="C13:D14"/>
    <mergeCell ref="E13:E14"/>
    <mergeCell ref="C15:D15"/>
    <mergeCell ref="C16:D16"/>
    <mergeCell ref="C17:D17"/>
    <mergeCell ref="C18:D18"/>
    <mergeCell ref="C19:D19"/>
    <mergeCell ref="F13:H13"/>
    <mergeCell ref="I13:I14"/>
    <mergeCell ref="A8:C8"/>
    <mergeCell ref="D8:I8"/>
    <mergeCell ref="A9:C9"/>
    <mergeCell ref="D9:I9"/>
    <mergeCell ref="D10:E10"/>
    <mergeCell ref="D11:E11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E25:I25">
    <cfRule type="cellIs" dxfId="205" priority="19" operator="equal">
      <formula>0</formula>
    </cfRule>
  </conditionalFormatting>
  <conditionalFormatting sqref="D10:E11">
    <cfRule type="cellIs" dxfId="204" priority="18" operator="equal">
      <formula>0</formula>
    </cfRule>
  </conditionalFormatting>
  <conditionalFormatting sqref="E15 C15:D24 E26:E29 I15:I24">
    <cfRule type="cellIs" dxfId="203" priority="16" operator="equal">
      <formula>0</formula>
    </cfRule>
  </conditionalFormatting>
  <conditionalFormatting sqref="D26:D28">
    <cfRule type="cellIs" dxfId="202" priority="14" operator="equal">
      <formula>0</formula>
    </cfRule>
  </conditionalFormatting>
  <conditionalFormatting sqref="C39:H39">
    <cfRule type="cellIs" dxfId="201" priority="11" operator="equal">
      <formula>0</formula>
    </cfRule>
  </conditionalFormatting>
  <conditionalFormatting sqref="C34:H34">
    <cfRule type="cellIs" dxfId="200" priority="10" operator="equal">
      <formula>0</formula>
    </cfRule>
  </conditionalFormatting>
  <conditionalFormatting sqref="E15:E24">
    <cfRule type="cellIs" dxfId="199" priority="8" operator="equal">
      <formula>0</formula>
    </cfRule>
  </conditionalFormatting>
  <conditionalFormatting sqref="F15:I24">
    <cfRule type="cellIs" dxfId="198" priority="7" operator="equal">
      <formula>0</formula>
    </cfRule>
  </conditionalFormatting>
  <conditionalFormatting sqref="D6:I9">
    <cfRule type="cellIs" dxfId="197" priority="6" operator="equal">
      <formula>0</formula>
    </cfRule>
  </conditionalFormatting>
  <conditionalFormatting sqref="C42">
    <cfRule type="cellIs" dxfId="196" priority="4" operator="equal">
      <formula>0</formula>
    </cfRule>
  </conditionalFormatting>
  <conditionalFormatting sqref="B15:B24">
    <cfRule type="cellIs" dxfId="195" priority="3" operator="equal">
      <formula>0</formula>
    </cfRule>
  </conditionalFormatting>
  <conditionalFormatting sqref="A15:A24">
    <cfRule type="cellIs" dxfId="194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A37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/>
  <dimension ref="A1:P99"/>
  <sheetViews>
    <sheetView topLeftCell="A67" workbookViewId="0">
      <selection activeCell="C102" sqref="C102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a'!A15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63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ht="11.25" customHeight="1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64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P84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5"/>
      <c r="P10" s="93" t="str">
        <f>A90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65</v>
      </c>
      <c r="C14" s="66" t="s">
        <v>73</v>
      </c>
      <c r="D14" s="67" t="s">
        <v>74</v>
      </c>
      <c r="E14" s="70">
        <v>70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 t="s">
        <v>66</v>
      </c>
      <c r="B15" s="39"/>
      <c r="C15" s="47" t="s">
        <v>75</v>
      </c>
      <c r="D15" s="25" t="s">
        <v>76</v>
      </c>
      <c r="E15" s="70">
        <v>20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x14ac:dyDescent="0.2">
      <c r="A16" s="38" t="s">
        <v>66</v>
      </c>
      <c r="B16" s="39"/>
      <c r="C16" s="47" t="s">
        <v>77</v>
      </c>
      <c r="D16" s="25" t="s">
        <v>76</v>
      </c>
      <c r="E16" s="70">
        <v>21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2</v>
      </c>
      <c r="B17" s="39" t="s">
        <v>65</v>
      </c>
      <c r="C17" s="47" t="s">
        <v>78</v>
      </c>
      <c r="D17" s="25" t="s">
        <v>79</v>
      </c>
      <c r="E17" s="70">
        <v>2380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66</v>
      </c>
      <c r="B18" s="39"/>
      <c r="C18" s="47" t="s">
        <v>80</v>
      </c>
      <c r="D18" s="25" t="s">
        <v>79</v>
      </c>
      <c r="E18" s="70">
        <v>2380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3</v>
      </c>
      <c r="B19" s="39" t="s">
        <v>65</v>
      </c>
      <c r="C19" s="47" t="s">
        <v>81</v>
      </c>
      <c r="D19" s="25" t="s">
        <v>76</v>
      </c>
      <c r="E19" s="70">
        <v>1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66</v>
      </c>
      <c r="B20" s="39"/>
      <c r="C20" s="47" t="s">
        <v>82</v>
      </c>
      <c r="D20" s="25" t="s">
        <v>83</v>
      </c>
      <c r="E20" s="70">
        <v>10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4</v>
      </c>
      <c r="B21" s="39" t="s">
        <v>65</v>
      </c>
      <c r="C21" s="47" t="s">
        <v>84</v>
      </c>
      <c r="D21" s="25" t="s">
        <v>76</v>
      </c>
      <c r="E21" s="70">
        <v>1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5</v>
      </c>
      <c r="B22" s="39" t="s">
        <v>65</v>
      </c>
      <c r="C22" s="47" t="s">
        <v>85</v>
      </c>
      <c r="D22" s="25" t="s">
        <v>76</v>
      </c>
      <c r="E22" s="70">
        <v>1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6</v>
      </c>
      <c r="B23" s="39" t="s">
        <v>65</v>
      </c>
      <c r="C23" s="47" t="s">
        <v>86</v>
      </c>
      <c r="D23" s="25" t="s">
        <v>76</v>
      </c>
      <c r="E23" s="70">
        <v>1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33.75" x14ac:dyDescent="0.2">
      <c r="A24" s="38">
        <v>7</v>
      </c>
      <c r="B24" s="39" t="s">
        <v>65</v>
      </c>
      <c r="C24" s="47" t="s">
        <v>87</v>
      </c>
      <c r="D24" s="25" t="s">
        <v>79</v>
      </c>
      <c r="E24" s="70">
        <v>2173.6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56.25" x14ac:dyDescent="0.2">
      <c r="A25" s="38">
        <v>8</v>
      </c>
      <c r="B25" s="39" t="s">
        <v>67</v>
      </c>
      <c r="C25" s="47" t="s">
        <v>88</v>
      </c>
      <c r="D25" s="25" t="s">
        <v>79</v>
      </c>
      <c r="E25" s="70">
        <v>589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78.75" x14ac:dyDescent="0.2">
      <c r="A26" s="38">
        <v>9</v>
      </c>
      <c r="B26" s="39" t="s">
        <v>68</v>
      </c>
      <c r="C26" s="47" t="s">
        <v>89</v>
      </c>
      <c r="D26" s="25" t="s">
        <v>79</v>
      </c>
      <c r="E26" s="70">
        <v>96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78.75" x14ac:dyDescent="0.2">
      <c r="A27" s="38">
        <v>10</v>
      </c>
      <c r="B27" s="39" t="s">
        <v>69</v>
      </c>
      <c r="C27" s="47" t="s">
        <v>90</v>
      </c>
      <c r="D27" s="25" t="s">
        <v>79</v>
      </c>
      <c r="E27" s="70">
        <v>831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78.75" x14ac:dyDescent="0.2">
      <c r="A28" s="38">
        <v>11</v>
      </c>
      <c r="B28" s="39" t="s">
        <v>70</v>
      </c>
      <c r="C28" s="47" t="s">
        <v>91</v>
      </c>
      <c r="D28" s="25" t="s">
        <v>79</v>
      </c>
      <c r="E28" s="70">
        <v>93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56.25" x14ac:dyDescent="0.2">
      <c r="A29" s="38">
        <v>12</v>
      </c>
      <c r="B29" s="39" t="s">
        <v>71</v>
      </c>
      <c r="C29" s="47" t="s">
        <v>92</v>
      </c>
      <c r="D29" s="25" t="s">
        <v>79</v>
      </c>
      <c r="E29" s="70">
        <v>293.10000000000002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67.5" x14ac:dyDescent="0.2">
      <c r="A30" s="38">
        <v>13</v>
      </c>
      <c r="B30" s="39" t="s">
        <v>72</v>
      </c>
      <c r="C30" s="47" t="s">
        <v>93</v>
      </c>
      <c r="D30" s="25" t="s">
        <v>79</v>
      </c>
      <c r="E30" s="70">
        <v>8.5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33.75" x14ac:dyDescent="0.2">
      <c r="A31" s="38">
        <v>13</v>
      </c>
      <c r="B31" s="39" t="s">
        <v>65</v>
      </c>
      <c r="C31" s="47" t="s">
        <v>94</v>
      </c>
      <c r="D31" s="25" t="s">
        <v>79</v>
      </c>
      <c r="E31" s="70">
        <v>143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33.75" x14ac:dyDescent="0.2">
      <c r="A32" s="64">
        <v>15</v>
      </c>
      <c r="B32" s="65" t="s">
        <v>65</v>
      </c>
      <c r="C32" s="66" t="s">
        <v>95</v>
      </c>
      <c r="D32" s="67" t="s">
        <v>79</v>
      </c>
      <c r="E32" s="70">
        <v>12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33.75" x14ac:dyDescent="0.2">
      <c r="A33" s="38">
        <v>15</v>
      </c>
      <c r="B33" s="39" t="s">
        <v>65</v>
      </c>
      <c r="C33" s="47" t="s">
        <v>96</v>
      </c>
      <c r="D33" s="25" t="s">
        <v>79</v>
      </c>
      <c r="E33" s="70">
        <v>108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33.75" x14ac:dyDescent="0.2">
      <c r="A34" s="38">
        <v>17</v>
      </c>
      <c r="B34" s="39" t="s">
        <v>65</v>
      </c>
      <c r="C34" s="47" t="s">
        <v>97</v>
      </c>
      <c r="D34" s="25" t="s">
        <v>76</v>
      </c>
      <c r="E34" s="70">
        <v>4938.5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33.75" x14ac:dyDescent="0.2">
      <c r="A35" s="38"/>
      <c r="B35" s="39" t="s">
        <v>65</v>
      </c>
      <c r="C35" s="47" t="s">
        <v>98</v>
      </c>
      <c r="D35" s="25" t="s">
        <v>76</v>
      </c>
      <c r="E35" s="70">
        <v>651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33.75" x14ac:dyDescent="0.2">
      <c r="A36" s="38">
        <v>19</v>
      </c>
      <c r="B36" s="39" t="s">
        <v>65</v>
      </c>
      <c r="C36" s="47" t="s">
        <v>99</v>
      </c>
      <c r="D36" s="25" t="s">
        <v>76</v>
      </c>
      <c r="E36" s="70">
        <v>7868.6999999999989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33.75" x14ac:dyDescent="0.2">
      <c r="A37" s="38">
        <v>20</v>
      </c>
      <c r="B37" s="39" t="s">
        <v>65</v>
      </c>
      <c r="C37" s="47" t="s">
        <v>100</v>
      </c>
      <c r="D37" s="25" t="s">
        <v>76</v>
      </c>
      <c r="E37" s="70">
        <v>756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21</v>
      </c>
      <c r="B38" s="39" t="s">
        <v>65</v>
      </c>
      <c r="C38" s="47" t="s">
        <v>101</v>
      </c>
      <c r="D38" s="25" t="s">
        <v>102</v>
      </c>
      <c r="E38" s="70">
        <v>11888.8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>
        <v>22</v>
      </c>
      <c r="B39" s="39" t="s">
        <v>65</v>
      </c>
      <c r="C39" s="47" t="s">
        <v>103</v>
      </c>
      <c r="D39" s="25" t="s">
        <v>102</v>
      </c>
      <c r="E39" s="70">
        <v>503.56529999999998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78.75" x14ac:dyDescent="0.2">
      <c r="A40" s="38">
        <v>23</v>
      </c>
      <c r="B40" s="39" t="s">
        <v>65</v>
      </c>
      <c r="C40" s="47" t="s">
        <v>104</v>
      </c>
      <c r="D40" s="25" t="s">
        <v>102</v>
      </c>
      <c r="E40" s="70">
        <v>2917.585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/>
      <c r="B41" s="39"/>
      <c r="C41" s="47" t="s">
        <v>105</v>
      </c>
      <c r="D41" s="25" t="s">
        <v>102</v>
      </c>
      <c r="E41" s="70">
        <v>14587.93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/>
      <c r="B42" s="39"/>
      <c r="C42" s="47" t="s">
        <v>106</v>
      </c>
      <c r="D42" s="25" t="s">
        <v>79</v>
      </c>
      <c r="E42" s="70">
        <v>3209.3500000000004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/>
      <c r="B43" s="39"/>
      <c r="C43" s="47" t="s">
        <v>107</v>
      </c>
      <c r="D43" s="25" t="s">
        <v>79</v>
      </c>
      <c r="E43" s="70">
        <v>99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/>
      <c r="B44" s="39"/>
      <c r="C44" s="47" t="s">
        <v>108</v>
      </c>
      <c r="D44" s="25" t="s">
        <v>102</v>
      </c>
      <c r="E44" s="70">
        <v>875.28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22.5" x14ac:dyDescent="0.2">
      <c r="A45" s="38"/>
      <c r="B45" s="39"/>
      <c r="C45" s="47" t="s">
        <v>109</v>
      </c>
      <c r="D45" s="25" t="s">
        <v>102</v>
      </c>
      <c r="E45" s="70">
        <v>10795.07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/>
      <c r="B46" s="39"/>
      <c r="C46" s="47" t="s">
        <v>110</v>
      </c>
      <c r="D46" s="25" t="s">
        <v>111</v>
      </c>
      <c r="E46" s="70">
        <v>263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22.5" x14ac:dyDescent="0.2">
      <c r="A47" s="38">
        <v>24</v>
      </c>
      <c r="B47" s="39" t="s">
        <v>65</v>
      </c>
      <c r="C47" s="47" t="s">
        <v>112</v>
      </c>
      <c r="D47" s="25" t="s">
        <v>79</v>
      </c>
      <c r="E47" s="70">
        <v>328.98500000000013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 t="s">
        <v>66</v>
      </c>
      <c r="B48" s="39"/>
      <c r="C48" s="47" t="s">
        <v>108</v>
      </c>
      <c r="D48" s="25" t="s">
        <v>102</v>
      </c>
      <c r="E48" s="70">
        <v>59.217300000000023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38" t="s">
        <v>66</v>
      </c>
      <c r="B49" s="39"/>
      <c r="C49" s="47" t="s">
        <v>113</v>
      </c>
      <c r="D49" s="25" t="s">
        <v>114</v>
      </c>
      <c r="E49" s="70">
        <v>345.43425000000013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x14ac:dyDescent="0.2">
      <c r="A50" s="64" t="s">
        <v>66</v>
      </c>
      <c r="B50" s="65"/>
      <c r="C50" s="66" t="s">
        <v>105</v>
      </c>
      <c r="D50" s="67" t="s">
        <v>102</v>
      </c>
      <c r="E50" s="70">
        <v>1973.9100000000008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38" t="s">
        <v>66</v>
      </c>
      <c r="B51" s="39"/>
      <c r="C51" s="47" t="s">
        <v>101</v>
      </c>
      <c r="D51" s="25" t="s">
        <v>102</v>
      </c>
      <c r="E51" s="70">
        <v>1809.4175000000007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x14ac:dyDescent="0.2">
      <c r="A52" s="38" t="s">
        <v>66</v>
      </c>
      <c r="B52" s="39"/>
      <c r="C52" s="47" t="s">
        <v>115</v>
      </c>
      <c r="D52" s="25" t="s">
        <v>114</v>
      </c>
      <c r="E52" s="70">
        <v>352.01395000000014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>
        <v>25</v>
      </c>
      <c r="B53" s="39" t="s">
        <v>65</v>
      </c>
      <c r="C53" s="47" t="s">
        <v>116</v>
      </c>
      <c r="D53" s="25" t="s">
        <v>79</v>
      </c>
      <c r="E53" s="70">
        <v>328.98500000000013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 t="s">
        <v>66</v>
      </c>
      <c r="B54" s="39"/>
      <c r="C54" s="47" t="s">
        <v>101</v>
      </c>
      <c r="D54" s="25" t="s">
        <v>102</v>
      </c>
      <c r="E54" s="70">
        <v>315.82560000000012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 t="s">
        <v>66</v>
      </c>
      <c r="B55" s="39"/>
      <c r="C55" s="47" t="s">
        <v>115</v>
      </c>
      <c r="D55" s="25" t="s">
        <v>114</v>
      </c>
      <c r="E55" s="70">
        <v>49.347750000000019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ht="45" x14ac:dyDescent="0.2">
      <c r="A56" s="38">
        <v>26</v>
      </c>
      <c r="B56" s="39" t="s">
        <v>65</v>
      </c>
      <c r="C56" s="47" t="s">
        <v>117</v>
      </c>
      <c r="D56" s="25" t="s">
        <v>114</v>
      </c>
      <c r="E56" s="70">
        <v>224.6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x14ac:dyDescent="0.2">
      <c r="A57" s="38" t="s">
        <v>66</v>
      </c>
      <c r="B57" s="39"/>
      <c r="C57" s="47" t="s">
        <v>101</v>
      </c>
      <c r="D57" s="25" t="s">
        <v>102</v>
      </c>
      <c r="E57" s="70">
        <v>215.61599999999999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 t="s">
        <v>66</v>
      </c>
      <c r="B58" s="39"/>
      <c r="C58" s="47" t="s">
        <v>115</v>
      </c>
      <c r="D58" s="25" t="s">
        <v>114</v>
      </c>
      <c r="E58" s="70">
        <v>34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ht="22.5" x14ac:dyDescent="0.2">
      <c r="A59" s="38">
        <v>28</v>
      </c>
      <c r="B59" s="39" t="s">
        <v>65</v>
      </c>
      <c r="C59" s="47" t="s">
        <v>118</v>
      </c>
      <c r="D59" s="25" t="s">
        <v>74</v>
      </c>
      <c r="E59" s="70">
        <v>36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>
        <v>28</v>
      </c>
      <c r="B60" s="39" t="s">
        <v>65</v>
      </c>
      <c r="C60" s="47" t="s">
        <v>119</v>
      </c>
      <c r="D60" s="25" t="s">
        <v>74</v>
      </c>
      <c r="E60" s="70">
        <v>295.72200000000004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x14ac:dyDescent="0.2">
      <c r="A61" s="38">
        <v>29</v>
      </c>
      <c r="B61" s="39" t="s">
        <v>65</v>
      </c>
      <c r="C61" s="47" t="s">
        <v>120</v>
      </c>
      <c r="D61" s="25" t="s">
        <v>74</v>
      </c>
      <c r="E61" s="70">
        <v>982.5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>
        <v>30</v>
      </c>
      <c r="B62" s="39" t="s">
        <v>65</v>
      </c>
      <c r="C62" s="47" t="s">
        <v>121</v>
      </c>
      <c r="D62" s="25" t="s">
        <v>74</v>
      </c>
      <c r="E62" s="70">
        <v>982.5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x14ac:dyDescent="0.2">
      <c r="A63" s="38">
        <v>31</v>
      </c>
      <c r="B63" s="39" t="s">
        <v>65</v>
      </c>
      <c r="C63" s="47" t="s">
        <v>122</v>
      </c>
      <c r="D63" s="25" t="s">
        <v>74</v>
      </c>
      <c r="E63" s="70">
        <v>339.34999999999997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x14ac:dyDescent="0.2">
      <c r="A64" s="38">
        <v>32</v>
      </c>
      <c r="B64" s="39" t="s">
        <v>65</v>
      </c>
      <c r="C64" s="47" t="s">
        <v>123</v>
      </c>
      <c r="D64" s="25" t="s">
        <v>74</v>
      </c>
      <c r="E64" s="70">
        <v>339.34999999999997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>
        <v>33</v>
      </c>
      <c r="B65" s="39" t="s">
        <v>65</v>
      </c>
      <c r="C65" s="47" t="s">
        <v>124</v>
      </c>
      <c r="D65" s="25" t="s">
        <v>74</v>
      </c>
      <c r="E65" s="70">
        <v>225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x14ac:dyDescent="0.2">
      <c r="A66" s="38">
        <v>34</v>
      </c>
      <c r="B66" s="39" t="s">
        <v>65</v>
      </c>
      <c r="C66" s="47" t="s">
        <v>125</v>
      </c>
      <c r="D66" s="25" t="s">
        <v>74</v>
      </c>
      <c r="E66" s="70">
        <v>68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ht="22.5" x14ac:dyDescent="0.2">
      <c r="A67" s="38">
        <v>35</v>
      </c>
      <c r="B67" s="39" t="s">
        <v>65</v>
      </c>
      <c r="C67" s="47" t="s">
        <v>126</v>
      </c>
      <c r="D67" s="25" t="s">
        <v>74</v>
      </c>
      <c r="E67" s="70">
        <v>188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x14ac:dyDescent="0.2">
      <c r="A68" s="64">
        <v>36</v>
      </c>
      <c r="B68" s="65" t="s">
        <v>65</v>
      </c>
      <c r="C68" s="66" t="s">
        <v>127</v>
      </c>
      <c r="D68" s="67" t="s">
        <v>76</v>
      </c>
      <c r="E68" s="70">
        <v>1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x14ac:dyDescent="0.2">
      <c r="A69" s="38">
        <v>24</v>
      </c>
      <c r="B69" s="39" t="s">
        <v>65</v>
      </c>
      <c r="C69" s="47" t="s">
        <v>128</v>
      </c>
      <c r="D69" s="25" t="s">
        <v>129</v>
      </c>
      <c r="E69" s="70">
        <v>32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x14ac:dyDescent="0.2">
      <c r="A70" s="38">
        <v>25</v>
      </c>
      <c r="B70" s="39" t="s">
        <v>65</v>
      </c>
      <c r="C70" s="47" t="s">
        <v>130</v>
      </c>
      <c r="D70" s="25" t="s">
        <v>114</v>
      </c>
      <c r="E70" s="70">
        <v>540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ht="56.25" x14ac:dyDescent="0.2">
      <c r="A71" s="38">
        <v>26</v>
      </c>
      <c r="B71" s="39" t="s">
        <v>65</v>
      </c>
      <c r="C71" s="47" t="s">
        <v>131</v>
      </c>
      <c r="D71" s="25" t="s">
        <v>129</v>
      </c>
      <c r="E71" s="70">
        <v>4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x14ac:dyDescent="0.2">
      <c r="A72" s="38"/>
      <c r="B72" s="39" t="s">
        <v>65</v>
      </c>
      <c r="C72" s="47" t="s">
        <v>132</v>
      </c>
      <c r="D72" s="25" t="s">
        <v>76</v>
      </c>
      <c r="E72" s="70">
        <v>6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x14ac:dyDescent="0.2">
      <c r="A73" s="38"/>
      <c r="B73" s="39"/>
      <c r="C73" s="47" t="s">
        <v>133</v>
      </c>
      <c r="D73" s="25" t="s">
        <v>76</v>
      </c>
      <c r="E73" s="70">
        <v>6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x14ac:dyDescent="0.2">
      <c r="A74" s="38"/>
      <c r="B74" s="39"/>
      <c r="C74" s="47" t="s">
        <v>134</v>
      </c>
      <c r="D74" s="25" t="s">
        <v>76</v>
      </c>
      <c r="E74" s="70">
        <v>9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x14ac:dyDescent="0.2">
      <c r="A75" s="38">
        <v>27</v>
      </c>
      <c r="B75" s="39" t="s">
        <v>65</v>
      </c>
      <c r="C75" s="47" t="s">
        <v>135</v>
      </c>
      <c r="D75" s="25" t="s">
        <v>136</v>
      </c>
      <c r="E75" s="70">
        <v>28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x14ac:dyDescent="0.2">
      <c r="A76" s="38"/>
      <c r="B76" s="39"/>
      <c r="C76" s="47" t="s">
        <v>137</v>
      </c>
      <c r="D76" s="25" t="s">
        <v>138</v>
      </c>
      <c r="E76" s="70">
        <v>4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x14ac:dyDescent="0.2">
      <c r="A77" s="38">
        <v>29</v>
      </c>
      <c r="B77" s="39" t="s">
        <v>65</v>
      </c>
      <c r="C77" s="47" t="s">
        <v>139</v>
      </c>
      <c r="D77" s="25" t="s">
        <v>138</v>
      </c>
      <c r="E77" s="70">
        <v>1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ht="22.5" x14ac:dyDescent="0.2">
      <c r="A78" s="38"/>
      <c r="B78" s="39"/>
      <c r="C78" s="47" t="s">
        <v>140</v>
      </c>
      <c r="D78" s="25" t="s">
        <v>102</v>
      </c>
      <c r="E78" s="70">
        <v>8.1</v>
      </c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x14ac:dyDescent="0.2">
      <c r="A79" s="38"/>
      <c r="B79" s="39"/>
      <c r="C79" s="47" t="s">
        <v>141</v>
      </c>
      <c r="D79" s="25" t="s">
        <v>102</v>
      </c>
      <c r="E79" s="70">
        <v>8.3000000000000007</v>
      </c>
      <c r="F79" s="71"/>
      <c r="G79" s="68"/>
      <c r="H79" s="48">
        <f t="shared" ref="H79:H83" si="7">ROUND(F79*G79,2)</f>
        <v>0</v>
      </c>
      <c r="I79" s="68"/>
      <c r="J79" s="68"/>
      <c r="K79" s="49">
        <f t="shared" ref="K79:K83" si="8">SUM(H79:J79)</f>
        <v>0</v>
      </c>
      <c r="L79" s="50">
        <f t="shared" ref="L79:L83" si="9">ROUND(E79*F79,2)</f>
        <v>0</v>
      </c>
      <c r="M79" s="48">
        <f t="shared" ref="M79:M83" si="10">ROUND(H79*E79,2)</f>
        <v>0</v>
      </c>
      <c r="N79" s="48">
        <f t="shared" ref="N79:N83" si="11">ROUND(I79*E79,2)</f>
        <v>0</v>
      </c>
      <c r="O79" s="48">
        <f t="shared" ref="O79:O83" si="12">ROUND(J79*E79,2)</f>
        <v>0</v>
      </c>
      <c r="P79" s="49">
        <f t="shared" ref="P79:P83" si="13">SUM(M79:O79)</f>
        <v>0</v>
      </c>
    </row>
    <row r="80" spans="1:16" x14ac:dyDescent="0.2">
      <c r="A80" s="38"/>
      <c r="B80" s="39"/>
      <c r="C80" s="47" t="s">
        <v>142</v>
      </c>
      <c r="D80" s="25" t="s">
        <v>138</v>
      </c>
      <c r="E80" s="70">
        <v>6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x14ac:dyDescent="0.2">
      <c r="A81" s="38"/>
      <c r="B81" s="39"/>
      <c r="C81" s="47" t="s">
        <v>143</v>
      </c>
      <c r="D81" s="25" t="s">
        <v>136</v>
      </c>
      <c r="E81" s="70">
        <v>0.09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x14ac:dyDescent="0.2">
      <c r="A82" s="38"/>
      <c r="B82" s="39"/>
      <c r="C82" s="47" t="s">
        <v>144</v>
      </c>
      <c r="D82" s="25" t="s">
        <v>74</v>
      </c>
      <c r="E82" s="70">
        <v>9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23.25" thickBot="1" x14ac:dyDescent="0.25">
      <c r="A83" s="38"/>
      <c r="B83" s="39"/>
      <c r="C83" s="47" t="s">
        <v>145</v>
      </c>
      <c r="D83" s="25" t="s">
        <v>79</v>
      </c>
      <c r="E83" s="70">
        <v>1.2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12" thickBot="1" x14ac:dyDescent="0.25">
      <c r="A84" s="166" t="s">
        <v>146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8"/>
      <c r="L84" s="72">
        <f>SUM(L14:L83)</f>
        <v>0</v>
      </c>
      <c r="M84" s="73">
        <f>SUM(M14:M83)</f>
        <v>0</v>
      </c>
      <c r="N84" s="73">
        <f>SUM(N14:N83)</f>
        <v>0</v>
      </c>
      <c r="O84" s="73">
        <f>SUM(O14:O83)</f>
        <v>0</v>
      </c>
      <c r="P84" s="74">
        <f>SUM(P14:P83)</f>
        <v>0</v>
      </c>
    </row>
    <row r="85" spans="1:16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" t="s">
        <v>14</v>
      </c>
      <c r="B87" s="17"/>
      <c r="C87" s="165">
        <f>'Kops a'!C34:H34</f>
        <v>0</v>
      </c>
      <c r="D87" s="165"/>
      <c r="E87" s="165"/>
      <c r="F87" s="165"/>
      <c r="G87" s="165"/>
      <c r="H87" s="165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17"/>
      <c r="B88" s="17"/>
      <c r="C88" s="102" t="s">
        <v>15</v>
      </c>
      <c r="D88" s="102"/>
      <c r="E88" s="102"/>
      <c r="F88" s="102"/>
      <c r="G88" s="102"/>
      <c r="H88" s="102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91" t="str">
        <f>'Kops a'!A37</f>
        <v>Tāme sastādīta 20__. gada __. _________</v>
      </c>
      <c r="B90" s="92"/>
      <c r="C90" s="92"/>
      <c r="D90" s="92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1" t="s">
        <v>38</v>
      </c>
      <c r="B92" s="17"/>
      <c r="C92" s="165">
        <f>'Kops a'!C39:H39</f>
        <v>0</v>
      </c>
      <c r="D92" s="165"/>
      <c r="E92" s="165"/>
      <c r="F92" s="165"/>
      <c r="G92" s="165"/>
      <c r="H92" s="165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17"/>
      <c r="B93" s="17"/>
      <c r="C93" s="102" t="s">
        <v>15</v>
      </c>
      <c r="D93" s="102"/>
      <c r="E93" s="102"/>
      <c r="F93" s="102"/>
      <c r="G93" s="102"/>
      <c r="H93" s="102"/>
      <c r="I93" s="17"/>
      <c r="J93" s="17"/>
      <c r="K93" s="17"/>
      <c r="L93" s="17"/>
      <c r="M93" s="17"/>
      <c r="N93" s="17"/>
      <c r="O93" s="17"/>
      <c r="P93" s="17"/>
    </row>
    <row r="94" spans="1:16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">
      <c r="A95" s="91" t="s">
        <v>55</v>
      </c>
      <c r="B95" s="92"/>
      <c r="C95" s="96">
        <f>'Kops a'!C42</f>
        <v>0</v>
      </c>
      <c r="D95" s="51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2:2" ht="12.75" x14ac:dyDescent="0.2">
      <c r="B97" s="99" t="s">
        <v>515</v>
      </c>
    </row>
    <row r="98" spans="2:2" ht="12.75" x14ac:dyDescent="0.2">
      <c r="B98" s="101" t="s">
        <v>517</v>
      </c>
    </row>
    <row r="99" spans="2:2" ht="12.75" x14ac:dyDescent="0.2">
      <c r="B99" s="101" t="s">
        <v>516</v>
      </c>
    </row>
  </sheetData>
  <mergeCells count="22">
    <mergeCell ref="E12:E13"/>
    <mergeCell ref="C92:H92"/>
    <mergeCell ref="C93:H93"/>
    <mergeCell ref="C87:H87"/>
    <mergeCell ref="C88:H88"/>
    <mergeCell ref="A84:K84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A14:G83 I14:J83">
    <cfRule type="cellIs" dxfId="191" priority="19" operator="equal">
      <formula>0</formula>
    </cfRule>
  </conditionalFormatting>
  <conditionalFormatting sqref="N9:O9">
    <cfRule type="cellIs" dxfId="190" priority="17" operator="equal">
      <formula>0</formula>
    </cfRule>
  </conditionalFormatting>
  <conditionalFormatting sqref="A9:F9">
    <cfRule type="containsText" dxfId="189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88" priority="14" operator="equal">
      <formula>0</formula>
    </cfRule>
  </conditionalFormatting>
  <conditionalFormatting sqref="O10:P10">
    <cfRule type="cellIs" dxfId="187" priority="13" operator="equal">
      <formula>"20__. gada __. _________"</formula>
    </cfRule>
  </conditionalFormatting>
  <conditionalFormatting sqref="A84:K84">
    <cfRule type="containsText" dxfId="186" priority="11" operator="containsText" text="Tiešās izmaksas kopā, t. sk. darba devēja sociālais nodoklis __.__% ">
      <formula>NOT(ISERROR(SEARCH("Tiešās izmaksas kopā, t. sk. darba devēja sociālais nodoklis __.__% ",A84)))</formula>
    </cfRule>
  </conditionalFormatting>
  <conditionalFormatting sqref="C92:H92">
    <cfRule type="cellIs" dxfId="185" priority="8" operator="equal">
      <formula>0</formula>
    </cfRule>
  </conditionalFormatting>
  <conditionalFormatting sqref="C87:H87">
    <cfRule type="cellIs" dxfId="184" priority="7" operator="equal">
      <formula>0</formula>
    </cfRule>
  </conditionalFormatting>
  <conditionalFormatting sqref="H14:H83 K14:P83 L84:P84">
    <cfRule type="cellIs" dxfId="183" priority="6" operator="equal">
      <formula>0</formula>
    </cfRule>
  </conditionalFormatting>
  <conditionalFormatting sqref="C4:I4">
    <cfRule type="cellIs" dxfId="182" priority="5" operator="equal">
      <formula>0</formula>
    </cfRule>
  </conditionalFormatting>
  <conditionalFormatting sqref="D5:L8">
    <cfRule type="cellIs" dxfId="181" priority="3" operator="equal">
      <formula>0</formula>
    </cfRule>
  </conditionalFormatting>
  <conditionalFormatting sqref="C92:H92 C95 C87:H87">
    <cfRule type="cellIs" dxfId="180" priority="2" operator="equal">
      <formula>0</formula>
    </cfRule>
  </conditionalFormatting>
  <conditionalFormatting sqref="D1">
    <cfRule type="cellIs" dxfId="179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______________",A90)))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A90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_________________________________",A95)))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B7B4-7D51-42E2-A793-7DF105A6416B}">
  <sheetPr codeName="Sheet4"/>
  <dimension ref="A1:P71"/>
  <sheetViews>
    <sheetView topLeftCell="A37" workbookViewId="0">
      <selection activeCell="B69" sqref="B69:B71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a'!A16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147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64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P56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A62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65</v>
      </c>
      <c r="C14" s="66" t="s">
        <v>148</v>
      </c>
      <c r="D14" s="67" t="s">
        <v>79</v>
      </c>
      <c r="E14" s="70">
        <v>285.84010000000001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65</v>
      </c>
      <c r="C15" s="47" t="s">
        <v>149</v>
      </c>
      <c r="D15" s="25" t="s">
        <v>74</v>
      </c>
      <c r="E15" s="70">
        <v>295.72200000000004</v>
      </c>
      <c r="F15" s="71"/>
      <c r="G15" s="68"/>
      <c r="H15" s="48">
        <f t="shared" ref="H15:H55" si="0">ROUND(F15*G15,2)</f>
        <v>0</v>
      </c>
      <c r="I15" s="68"/>
      <c r="J15" s="68"/>
      <c r="K15" s="49">
        <f t="shared" ref="K15:K55" si="1">SUM(H15:J15)</f>
        <v>0</v>
      </c>
      <c r="L15" s="50">
        <f t="shared" ref="L15:L55" si="2">ROUND(E15*F15,2)</f>
        <v>0</v>
      </c>
      <c r="M15" s="48">
        <f t="shared" ref="M15:M55" si="3">ROUND(H15*E15,2)</f>
        <v>0</v>
      </c>
      <c r="N15" s="48">
        <f t="shared" ref="N15:N55" si="4">ROUND(I15*E15,2)</f>
        <v>0</v>
      </c>
      <c r="O15" s="48">
        <f t="shared" ref="O15:O55" si="5">ROUND(J15*E15,2)</f>
        <v>0</v>
      </c>
      <c r="P15" s="49">
        <f t="shared" ref="P15:P55" si="6">SUM(M15:O15)</f>
        <v>0</v>
      </c>
    </row>
    <row r="16" spans="1:16" x14ac:dyDescent="0.2">
      <c r="A16" s="38">
        <v>3</v>
      </c>
      <c r="B16" s="39" t="s">
        <v>65</v>
      </c>
      <c r="C16" s="47" t="s">
        <v>150</v>
      </c>
      <c r="D16" s="25" t="s">
        <v>76</v>
      </c>
      <c r="E16" s="70">
        <v>20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4</v>
      </c>
      <c r="B17" s="39" t="s">
        <v>65</v>
      </c>
      <c r="C17" s="47" t="s">
        <v>151</v>
      </c>
      <c r="D17" s="25" t="s">
        <v>76</v>
      </c>
      <c r="E17" s="70">
        <v>42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67.5" x14ac:dyDescent="0.2">
      <c r="A18" s="38" t="s">
        <v>66</v>
      </c>
      <c r="B18" s="39"/>
      <c r="C18" s="47" t="s">
        <v>152</v>
      </c>
      <c r="D18" s="25"/>
      <c r="E18" s="70"/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5</v>
      </c>
      <c r="B19" s="39" t="s">
        <v>65</v>
      </c>
      <c r="C19" s="47" t="s">
        <v>153</v>
      </c>
      <c r="D19" s="25" t="s">
        <v>79</v>
      </c>
      <c r="E19" s="70">
        <v>25.2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66</v>
      </c>
      <c r="B20" s="39"/>
      <c r="C20" s="47" t="s">
        <v>154</v>
      </c>
      <c r="D20" s="25" t="s">
        <v>79</v>
      </c>
      <c r="E20" s="70">
        <v>54.808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6</v>
      </c>
      <c r="B21" s="39" t="s">
        <v>65</v>
      </c>
      <c r="C21" s="47" t="s">
        <v>155</v>
      </c>
      <c r="D21" s="25" t="s">
        <v>79</v>
      </c>
      <c r="E21" s="70">
        <v>39.375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66</v>
      </c>
      <c r="B22" s="39"/>
      <c r="C22" s="47" t="s">
        <v>154</v>
      </c>
      <c r="D22" s="25" t="s">
        <v>79</v>
      </c>
      <c r="E22" s="70">
        <v>85.637500000000003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7</v>
      </c>
      <c r="B23" s="39" t="s">
        <v>65</v>
      </c>
      <c r="C23" s="47" t="s">
        <v>156</v>
      </c>
      <c r="D23" s="25" t="s">
        <v>79</v>
      </c>
      <c r="E23" s="70">
        <v>64.790000000000006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8</v>
      </c>
      <c r="B24" s="39" t="s">
        <v>65</v>
      </c>
      <c r="C24" s="47" t="s">
        <v>157</v>
      </c>
      <c r="D24" s="25" t="s">
        <v>79</v>
      </c>
      <c r="E24" s="70">
        <v>4.5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9</v>
      </c>
      <c r="B25" s="39" t="s">
        <v>65</v>
      </c>
      <c r="C25" s="47" t="s">
        <v>158</v>
      </c>
      <c r="D25" s="25" t="s">
        <v>79</v>
      </c>
      <c r="E25" s="70">
        <v>0.79500000000000004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10</v>
      </c>
      <c r="B26" s="39" t="s">
        <v>65</v>
      </c>
      <c r="C26" s="47" t="s">
        <v>159</v>
      </c>
      <c r="D26" s="25" t="s">
        <v>76</v>
      </c>
      <c r="E26" s="70">
        <v>148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11</v>
      </c>
      <c r="B27" s="39" t="s">
        <v>65</v>
      </c>
      <c r="C27" s="47" t="s">
        <v>160</v>
      </c>
      <c r="D27" s="25" t="s">
        <v>79</v>
      </c>
      <c r="E27" s="70">
        <v>196.56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>
        <v>12</v>
      </c>
      <c r="B28" s="39" t="s">
        <v>65</v>
      </c>
      <c r="C28" s="47" t="s">
        <v>161</v>
      </c>
      <c r="D28" s="25" t="s">
        <v>79</v>
      </c>
      <c r="E28" s="70">
        <v>496.08000000000004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13</v>
      </c>
      <c r="B29" s="39" t="s">
        <v>65</v>
      </c>
      <c r="C29" s="47" t="s">
        <v>162</v>
      </c>
      <c r="D29" s="25" t="s">
        <v>79</v>
      </c>
      <c r="E29" s="70">
        <v>919.18550000000005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66</v>
      </c>
      <c r="B30" s="39"/>
      <c r="C30" s="47" t="s">
        <v>163</v>
      </c>
      <c r="D30" s="25" t="s">
        <v>76</v>
      </c>
      <c r="E30" s="70">
        <v>2390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66</v>
      </c>
      <c r="B31" s="39"/>
      <c r="C31" s="47" t="s">
        <v>164</v>
      </c>
      <c r="D31" s="25" t="s">
        <v>76</v>
      </c>
      <c r="E31" s="70">
        <v>1839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66</v>
      </c>
      <c r="B32" s="39"/>
      <c r="C32" s="47" t="s">
        <v>165</v>
      </c>
      <c r="D32" s="25" t="s">
        <v>166</v>
      </c>
      <c r="E32" s="70">
        <v>368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 t="s">
        <v>66</v>
      </c>
      <c r="B33" s="39"/>
      <c r="C33" s="47" t="s">
        <v>167</v>
      </c>
      <c r="D33" s="25" t="s">
        <v>76</v>
      </c>
      <c r="E33" s="70">
        <v>2298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 t="s">
        <v>66</v>
      </c>
      <c r="B34" s="39"/>
      <c r="C34" s="47" t="s">
        <v>168</v>
      </c>
      <c r="D34" s="25" t="s">
        <v>166</v>
      </c>
      <c r="E34" s="70">
        <v>229.79999999999998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14</v>
      </c>
      <c r="B35" s="39" t="s">
        <v>65</v>
      </c>
      <c r="C35" s="47" t="s">
        <v>169</v>
      </c>
      <c r="D35" s="25" t="s">
        <v>79</v>
      </c>
      <c r="E35" s="70">
        <v>4.3016000000000005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15</v>
      </c>
      <c r="B36" s="39" t="s">
        <v>65</v>
      </c>
      <c r="C36" s="47" t="s">
        <v>170</v>
      </c>
      <c r="D36" s="25" t="s">
        <v>79</v>
      </c>
      <c r="E36" s="70">
        <v>2.4779999999999998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16</v>
      </c>
      <c r="B37" s="39" t="s">
        <v>65</v>
      </c>
      <c r="C37" s="47" t="s">
        <v>171</v>
      </c>
      <c r="D37" s="25" t="s">
        <v>79</v>
      </c>
      <c r="E37" s="70">
        <v>1.88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17</v>
      </c>
      <c r="B38" s="39" t="s">
        <v>65</v>
      </c>
      <c r="C38" s="47" t="s">
        <v>172</v>
      </c>
      <c r="D38" s="25" t="s">
        <v>79</v>
      </c>
      <c r="E38" s="70">
        <v>2.0750000000000002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>
        <v>18</v>
      </c>
      <c r="B39" s="39" t="s">
        <v>65</v>
      </c>
      <c r="C39" s="47" t="s">
        <v>173</v>
      </c>
      <c r="D39" s="25" t="s">
        <v>79</v>
      </c>
      <c r="E39" s="70">
        <v>10.7346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66</v>
      </c>
      <c r="B40" s="39"/>
      <c r="C40" s="47" t="s">
        <v>163</v>
      </c>
      <c r="D40" s="25" t="s">
        <v>76</v>
      </c>
      <c r="E40" s="70">
        <v>28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66</v>
      </c>
      <c r="B41" s="39"/>
      <c r="C41" s="47" t="s">
        <v>164</v>
      </c>
      <c r="D41" s="25" t="s">
        <v>76</v>
      </c>
      <c r="E41" s="70">
        <v>22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66</v>
      </c>
      <c r="B42" s="39"/>
      <c r="C42" s="47" t="s">
        <v>165</v>
      </c>
      <c r="D42" s="25" t="s">
        <v>166</v>
      </c>
      <c r="E42" s="70">
        <v>5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66</v>
      </c>
      <c r="B43" s="39"/>
      <c r="C43" s="47" t="s">
        <v>167</v>
      </c>
      <c r="D43" s="25" t="s">
        <v>76</v>
      </c>
      <c r="E43" s="70">
        <v>27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66</v>
      </c>
      <c r="B44" s="39"/>
      <c r="C44" s="47" t="s">
        <v>168</v>
      </c>
      <c r="D44" s="25" t="s">
        <v>166</v>
      </c>
      <c r="E44" s="70">
        <v>2.15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>
        <v>19</v>
      </c>
      <c r="B45" s="39" t="s">
        <v>65</v>
      </c>
      <c r="C45" s="47" t="s">
        <v>174</v>
      </c>
      <c r="D45" s="25" t="s">
        <v>74</v>
      </c>
      <c r="E45" s="70">
        <v>1315.9400000000005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22.5" x14ac:dyDescent="0.2">
      <c r="A46" s="38">
        <v>20</v>
      </c>
      <c r="B46" s="39" t="s">
        <v>65</v>
      </c>
      <c r="C46" s="47" t="s">
        <v>175</v>
      </c>
      <c r="D46" s="25" t="s">
        <v>74</v>
      </c>
      <c r="E46" s="70">
        <v>663.2299999999999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22.5" x14ac:dyDescent="0.2">
      <c r="A47" s="38">
        <v>21</v>
      </c>
      <c r="B47" s="39" t="s">
        <v>65</v>
      </c>
      <c r="C47" s="47" t="s">
        <v>176</v>
      </c>
      <c r="D47" s="25" t="s">
        <v>74</v>
      </c>
      <c r="E47" s="70">
        <v>295.72200000000004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>
        <v>22</v>
      </c>
      <c r="B48" s="39" t="s">
        <v>65</v>
      </c>
      <c r="C48" s="47" t="s">
        <v>177</v>
      </c>
      <c r="D48" s="25" t="s">
        <v>74</v>
      </c>
      <c r="E48" s="70">
        <v>136.91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>
        <v>23</v>
      </c>
      <c r="B49" s="39" t="s">
        <v>65</v>
      </c>
      <c r="C49" s="47" t="s">
        <v>178</v>
      </c>
      <c r="D49" s="25" t="s">
        <v>79</v>
      </c>
      <c r="E49" s="70">
        <v>198.96900000000002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x14ac:dyDescent="0.2">
      <c r="A50" s="38" t="s">
        <v>66</v>
      </c>
      <c r="B50" s="39"/>
      <c r="C50" s="47" t="s">
        <v>179</v>
      </c>
      <c r="D50" s="25" t="s">
        <v>74</v>
      </c>
      <c r="E50" s="70">
        <v>60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38" t="s">
        <v>66</v>
      </c>
      <c r="B51" s="39"/>
      <c r="C51" s="47" t="s">
        <v>180</v>
      </c>
      <c r="D51" s="25" t="s">
        <v>114</v>
      </c>
      <c r="E51" s="70">
        <v>239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x14ac:dyDescent="0.2">
      <c r="A52" s="38" t="s">
        <v>66</v>
      </c>
      <c r="B52" s="39"/>
      <c r="C52" s="47" t="s">
        <v>181</v>
      </c>
      <c r="D52" s="25" t="s">
        <v>102</v>
      </c>
      <c r="E52" s="70">
        <v>199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38" t="s">
        <v>66</v>
      </c>
      <c r="B53" s="39"/>
      <c r="C53" s="47" t="s">
        <v>182</v>
      </c>
      <c r="D53" s="25" t="s">
        <v>102</v>
      </c>
      <c r="E53" s="70">
        <v>160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 t="s">
        <v>66</v>
      </c>
      <c r="B54" s="39"/>
      <c r="C54" s="47" t="s">
        <v>183</v>
      </c>
      <c r="D54" s="25" t="s">
        <v>102</v>
      </c>
      <c r="E54" s="70">
        <v>79.59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ht="12" thickBot="1" x14ac:dyDescent="0.25">
      <c r="A55" s="38" t="s">
        <v>66</v>
      </c>
      <c r="B55" s="39"/>
      <c r="C55" s="47" t="s">
        <v>184</v>
      </c>
      <c r="D55" s="25" t="s">
        <v>76</v>
      </c>
      <c r="E55" s="70">
        <v>19.896900000000002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ht="12" thickBot="1" x14ac:dyDescent="0.25">
      <c r="A56" s="166" t="s">
        <v>146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8"/>
      <c r="L56" s="72">
        <f>SUM(L14:L55)</f>
        <v>0</v>
      </c>
      <c r="M56" s="73">
        <f>SUM(M14:M55)</f>
        <v>0</v>
      </c>
      <c r="N56" s="73">
        <f>SUM(N14:N55)</f>
        <v>0</v>
      </c>
      <c r="O56" s="73">
        <f>SUM(O14:O55)</f>
        <v>0</v>
      </c>
      <c r="P56" s="74">
        <f>SUM(P14:P55)</f>
        <v>0</v>
      </c>
    </row>
    <row r="57" spans="1:16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2">
      <c r="A59" s="1" t="s">
        <v>14</v>
      </c>
      <c r="B59" s="17"/>
      <c r="C59" s="165">
        <f>'Kops a'!C34:H34</f>
        <v>0</v>
      </c>
      <c r="D59" s="165"/>
      <c r="E59" s="165"/>
      <c r="F59" s="165"/>
      <c r="G59" s="165"/>
      <c r="H59" s="165"/>
      <c r="I59" s="17"/>
      <c r="J59" s="17"/>
      <c r="K59" s="17"/>
      <c r="L59" s="17"/>
      <c r="M59" s="17"/>
      <c r="N59" s="17"/>
      <c r="O59" s="17"/>
      <c r="P59" s="17"/>
    </row>
    <row r="60" spans="1:16" x14ac:dyDescent="0.2">
      <c r="A60" s="17"/>
      <c r="B60" s="17"/>
      <c r="C60" s="102" t="s">
        <v>15</v>
      </c>
      <c r="D60" s="102"/>
      <c r="E60" s="102"/>
      <c r="F60" s="102"/>
      <c r="G60" s="102"/>
      <c r="H60" s="102"/>
      <c r="I60" s="17"/>
      <c r="J60" s="17"/>
      <c r="K60" s="17"/>
      <c r="L60" s="17"/>
      <c r="M60" s="17"/>
      <c r="N60" s="17"/>
      <c r="O60" s="17"/>
      <c r="P60" s="17"/>
    </row>
    <row r="61" spans="1:16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">
      <c r="A62" s="91" t="str">
        <f>'Kops a'!A37</f>
        <v>Tāme sastādīta 20__. gada __. _________</v>
      </c>
      <c r="B62" s="92"/>
      <c r="C62" s="92"/>
      <c r="D62" s="92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1" t="s">
        <v>38</v>
      </c>
      <c r="B64" s="17"/>
      <c r="C64" s="165">
        <f>'Kops a'!C39:H39</f>
        <v>0</v>
      </c>
      <c r="D64" s="165"/>
      <c r="E64" s="165"/>
      <c r="F64" s="165"/>
      <c r="G64" s="165"/>
      <c r="H64" s="165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17"/>
      <c r="B65" s="17"/>
      <c r="C65" s="102" t="s">
        <v>15</v>
      </c>
      <c r="D65" s="102"/>
      <c r="E65" s="102"/>
      <c r="F65" s="102"/>
      <c r="G65" s="102"/>
      <c r="H65" s="102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91" t="s">
        <v>55</v>
      </c>
      <c r="B67" s="92"/>
      <c r="C67" s="96">
        <f>'Kops a'!C42</f>
        <v>0</v>
      </c>
      <c r="D67" s="51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2.75" x14ac:dyDescent="0.2">
      <c r="B69" s="99" t="s">
        <v>515</v>
      </c>
    </row>
    <row r="70" spans="1:16" ht="12.75" x14ac:dyDescent="0.2">
      <c r="B70" s="101" t="s">
        <v>517</v>
      </c>
    </row>
    <row r="71" spans="1:16" ht="12.75" x14ac:dyDescent="0.2">
      <c r="B71" s="101" t="s">
        <v>516</v>
      </c>
    </row>
  </sheetData>
  <mergeCells count="22">
    <mergeCell ref="C65:H65"/>
    <mergeCell ref="C4:I4"/>
    <mergeCell ref="F12:K12"/>
    <mergeCell ref="A9:F9"/>
    <mergeCell ref="J9:M9"/>
    <mergeCell ref="D8:L8"/>
    <mergeCell ref="A56:K56"/>
    <mergeCell ref="C59:H59"/>
    <mergeCell ref="C60:H60"/>
    <mergeCell ref="C64:H64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4:B55 I14:J55 D14:G55">
    <cfRule type="cellIs" dxfId="176" priority="22" operator="equal">
      <formula>0</formula>
    </cfRule>
  </conditionalFormatting>
  <conditionalFormatting sqref="N9:O9">
    <cfRule type="cellIs" dxfId="175" priority="21" operator="equal">
      <formula>0</formula>
    </cfRule>
  </conditionalFormatting>
  <conditionalFormatting sqref="A9:F9">
    <cfRule type="containsText" dxfId="174" priority="19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3" priority="18" operator="equal">
      <formula>0</formula>
    </cfRule>
  </conditionalFormatting>
  <conditionalFormatting sqref="O10">
    <cfRule type="cellIs" dxfId="172" priority="17" operator="equal">
      <formula>"20__. gada __. _________"</formula>
    </cfRule>
  </conditionalFormatting>
  <conditionalFormatting sqref="A56:K56">
    <cfRule type="containsText" dxfId="171" priority="16" operator="containsText" text="Tiešās izmaksas kopā, t. sk. darba devēja sociālais nodoklis __.__% ">
      <formula>NOT(ISERROR(SEARCH("Tiešās izmaksas kopā, t. sk. darba devēja sociālais nodoklis __.__% ",A56)))</formula>
    </cfRule>
  </conditionalFormatting>
  <conditionalFormatting sqref="H14:H55 K14:P55 L56:P56">
    <cfRule type="cellIs" dxfId="170" priority="11" operator="equal">
      <formula>0</formula>
    </cfRule>
  </conditionalFormatting>
  <conditionalFormatting sqref="C4:I4">
    <cfRule type="cellIs" dxfId="169" priority="10" operator="equal">
      <formula>0</formula>
    </cfRule>
  </conditionalFormatting>
  <conditionalFormatting sqref="C14:C55">
    <cfRule type="cellIs" dxfId="168" priority="9" operator="equal">
      <formula>0</formula>
    </cfRule>
  </conditionalFormatting>
  <conditionalFormatting sqref="D5:L8">
    <cfRule type="cellIs" dxfId="167" priority="8" operator="equal">
      <formula>0</formula>
    </cfRule>
  </conditionalFormatting>
  <conditionalFormatting sqref="P10">
    <cfRule type="cellIs" dxfId="166" priority="7" operator="equal">
      <formula>"20__. gada __. _________"</formula>
    </cfRule>
  </conditionalFormatting>
  <conditionalFormatting sqref="C64:H64">
    <cfRule type="cellIs" dxfId="165" priority="4" operator="equal">
      <formula>0</formula>
    </cfRule>
  </conditionalFormatting>
  <conditionalFormatting sqref="C59:H59">
    <cfRule type="cellIs" dxfId="164" priority="3" operator="equal">
      <formula>0</formula>
    </cfRule>
  </conditionalFormatting>
  <conditionalFormatting sqref="C64:H64 C67 C59:H59">
    <cfRule type="cellIs" dxfId="163" priority="2" operator="equal">
      <formula>0</formula>
    </cfRule>
  </conditionalFormatting>
  <conditionalFormatting sqref="D1">
    <cfRule type="cellIs" dxfId="162" priority="1" operator="equal">
      <formula>0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6B16A03-C867-4231-9EE2-FA19DDA4D492}">
            <xm:f>NOT(ISERROR(SEARCH("Tāme sastādīta ____. gada ___. ______________",A62)))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containsText" priority="5" operator="containsText" id="{2AF3CC58-04F0-4432-AA0F-D3D058C3CAD1}">
            <xm:f>NOT(ISERROR(SEARCH("Sertifikāta Nr. _________________________________",A67)))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1CEE-27C6-4B33-954D-B8F48F0243F6}">
  <sheetPr codeName="Sheet5"/>
  <dimension ref="A1:P61"/>
  <sheetViews>
    <sheetView topLeftCell="A29" workbookViewId="0">
      <selection activeCell="B59" sqref="B59:B61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a'!A17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218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64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P46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A52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65</v>
      </c>
      <c r="C14" s="66" t="s">
        <v>186</v>
      </c>
      <c r="D14" s="67" t="s">
        <v>79</v>
      </c>
      <c r="E14" s="70">
        <v>15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2</v>
      </c>
      <c r="B15" s="39" t="s">
        <v>65</v>
      </c>
      <c r="C15" s="47" t="s">
        <v>187</v>
      </c>
      <c r="D15" s="25" t="s">
        <v>136</v>
      </c>
      <c r="E15" s="70">
        <v>132</v>
      </c>
      <c r="F15" s="71"/>
      <c r="G15" s="68"/>
      <c r="H15" s="48">
        <f t="shared" ref="H15:H45" si="0">ROUND(F15*G15,2)</f>
        <v>0</v>
      </c>
      <c r="I15" s="68"/>
      <c r="J15" s="68"/>
      <c r="K15" s="49">
        <f t="shared" ref="K15:K45" si="1">SUM(H15:J15)</f>
        <v>0</v>
      </c>
      <c r="L15" s="50">
        <f t="shared" ref="L15:L45" si="2">ROUND(E15*F15,2)</f>
        <v>0</v>
      </c>
      <c r="M15" s="48">
        <f t="shared" ref="M15:M45" si="3">ROUND(H15*E15,2)</f>
        <v>0</v>
      </c>
      <c r="N15" s="48">
        <f t="shared" ref="N15:N45" si="4">ROUND(I15*E15,2)</f>
        <v>0</v>
      </c>
      <c r="O15" s="48">
        <f t="shared" ref="O15:O45" si="5">ROUND(J15*E15,2)</f>
        <v>0</v>
      </c>
      <c r="P15" s="49">
        <f t="shared" ref="P15:P45" si="6">SUM(M15:O15)</f>
        <v>0</v>
      </c>
    </row>
    <row r="16" spans="1:16" x14ac:dyDescent="0.2">
      <c r="A16" s="38">
        <v>3</v>
      </c>
      <c r="B16" s="39" t="s">
        <v>65</v>
      </c>
      <c r="C16" s="47" t="s">
        <v>188</v>
      </c>
      <c r="D16" s="25" t="s">
        <v>76</v>
      </c>
      <c r="E16" s="70">
        <v>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4</v>
      </c>
      <c r="B17" s="39" t="s">
        <v>65</v>
      </c>
      <c r="C17" s="47" t="s">
        <v>189</v>
      </c>
      <c r="D17" s="25" t="s">
        <v>76</v>
      </c>
      <c r="E17" s="70">
        <v>15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5</v>
      </c>
      <c r="B18" s="39" t="s">
        <v>65</v>
      </c>
      <c r="C18" s="47" t="s">
        <v>190</v>
      </c>
      <c r="D18" s="25" t="s">
        <v>76</v>
      </c>
      <c r="E18" s="70">
        <v>21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6</v>
      </c>
      <c r="B19" s="39" t="s">
        <v>65</v>
      </c>
      <c r="C19" s="47" t="s">
        <v>191</v>
      </c>
      <c r="D19" s="25" t="s">
        <v>76</v>
      </c>
      <c r="E19" s="70">
        <v>7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7</v>
      </c>
      <c r="B20" s="39" t="s">
        <v>65</v>
      </c>
      <c r="C20" s="47" t="s">
        <v>192</v>
      </c>
      <c r="D20" s="25" t="s">
        <v>79</v>
      </c>
      <c r="E20" s="70">
        <v>348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8</v>
      </c>
      <c r="B21" s="39" t="s">
        <v>65</v>
      </c>
      <c r="C21" s="47" t="s">
        <v>193</v>
      </c>
      <c r="D21" s="25" t="s">
        <v>79</v>
      </c>
      <c r="E21" s="70">
        <v>348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66</v>
      </c>
      <c r="B22" s="39"/>
      <c r="C22" s="47" t="s">
        <v>194</v>
      </c>
      <c r="D22" s="25" t="s">
        <v>102</v>
      </c>
      <c r="E22" s="70">
        <v>1044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56.25" x14ac:dyDescent="0.2">
      <c r="A23" s="38">
        <v>9</v>
      </c>
      <c r="B23" s="39" t="s">
        <v>185</v>
      </c>
      <c r="C23" s="47" t="s">
        <v>195</v>
      </c>
      <c r="D23" s="25" t="s">
        <v>79</v>
      </c>
      <c r="E23" s="70">
        <v>252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 t="s">
        <v>66</v>
      </c>
      <c r="B24" s="39"/>
      <c r="C24" s="47" t="s">
        <v>196</v>
      </c>
      <c r="D24" s="25" t="s">
        <v>79</v>
      </c>
      <c r="E24" s="70">
        <v>264.60000000000002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 t="s">
        <v>66</v>
      </c>
      <c r="B25" s="39"/>
      <c r="C25" s="47" t="s">
        <v>105</v>
      </c>
      <c r="D25" s="25" t="s">
        <v>102</v>
      </c>
      <c r="E25" s="70">
        <v>1764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 t="s">
        <v>66</v>
      </c>
      <c r="B26" s="39"/>
      <c r="C26" s="47" t="s">
        <v>197</v>
      </c>
      <c r="D26" s="25" t="s">
        <v>76</v>
      </c>
      <c r="E26" s="70">
        <v>852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78.75" x14ac:dyDescent="0.2">
      <c r="A27" s="38">
        <v>10</v>
      </c>
      <c r="B27" s="39" t="s">
        <v>68</v>
      </c>
      <c r="C27" s="47" t="s">
        <v>89</v>
      </c>
      <c r="D27" s="25" t="s">
        <v>79</v>
      </c>
      <c r="E27" s="70">
        <v>96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56.25" x14ac:dyDescent="0.2">
      <c r="A28" s="38">
        <v>11</v>
      </c>
      <c r="B28" s="39" t="s">
        <v>65</v>
      </c>
      <c r="C28" s="47" t="s">
        <v>198</v>
      </c>
      <c r="D28" s="25" t="s">
        <v>79</v>
      </c>
      <c r="E28" s="70">
        <v>124.3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66</v>
      </c>
      <c r="B29" s="39"/>
      <c r="C29" s="47" t="s">
        <v>199</v>
      </c>
      <c r="D29" s="25" t="s">
        <v>102</v>
      </c>
      <c r="E29" s="70">
        <v>1243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66</v>
      </c>
      <c r="B30" s="39"/>
      <c r="C30" s="47" t="s">
        <v>200</v>
      </c>
      <c r="D30" s="25" t="s">
        <v>79</v>
      </c>
      <c r="E30" s="70">
        <v>273.45999999999998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66</v>
      </c>
      <c r="B31" s="39"/>
      <c r="C31" s="47" t="s">
        <v>201</v>
      </c>
      <c r="D31" s="25" t="s">
        <v>102</v>
      </c>
      <c r="E31" s="70">
        <v>37.29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 t="s">
        <v>66</v>
      </c>
      <c r="B32" s="39"/>
      <c r="C32" s="47" t="s">
        <v>202</v>
      </c>
      <c r="D32" s="25" t="s">
        <v>102</v>
      </c>
      <c r="E32" s="70">
        <v>459.91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 t="s">
        <v>66</v>
      </c>
      <c r="B33" s="39"/>
      <c r="C33" s="47" t="s">
        <v>203</v>
      </c>
      <c r="D33" s="25" t="s">
        <v>204</v>
      </c>
      <c r="E33" s="70">
        <v>12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 t="s">
        <v>66</v>
      </c>
      <c r="B34" s="39"/>
      <c r="C34" s="47" t="s">
        <v>205</v>
      </c>
      <c r="D34" s="25"/>
      <c r="E34" s="70"/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12</v>
      </c>
      <c r="B35" s="39" t="s">
        <v>65</v>
      </c>
      <c r="C35" s="47" t="s">
        <v>206</v>
      </c>
      <c r="D35" s="25" t="s">
        <v>79</v>
      </c>
      <c r="E35" s="70">
        <v>128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13</v>
      </c>
      <c r="B36" s="39" t="s">
        <v>65</v>
      </c>
      <c r="C36" s="47" t="s">
        <v>207</v>
      </c>
      <c r="D36" s="25" t="s">
        <v>79</v>
      </c>
      <c r="E36" s="70">
        <v>128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66</v>
      </c>
      <c r="B37" s="39"/>
      <c r="C37" s="47" t="s">
        <v>208</v>
      </c>
      <c r="D37" s="25" t="s">
        <v>136</v>
      </c>
      <c r="E37" s="70">
        <v>12.8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33.75" x14ac:dyDescent="0.2">
      <c r="A38" s="38">
        <v>14</v>
      </c>
      <c r="B38" s="39" t="s">
        <v>65</v>
      </c>
      <c r="C38" s="47" t="s">
        <v>209</v>
      </c>
      <c r="D38" s="25" t="s">
        <v>79</v>
      </c>
      <c r="E38" s="70">
        <v>128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66</v>
      </c>
      <c r="B39" s="39"/>
      <c r="C39" s="47" t="s">
        <v>210</v>
      </c>
      <c r="D39" s="25"/>
      <c r="E39" s="70"/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15</v>
      </c>
      <c r="B40" s="39" t="s">
        <v>65</v>
      </c>
      <c r="C40" s="47" t="s">
        <v>211</v>
      </c>
      <c r="D40" s="25" t="s">
        <v>76</v>
      </c>
      <c r="E40" s="70">
        <v>2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33.75" x14ac:dyDescent="0.2">
      <c r="A41" s="38">
        <v>16</v>
      </c>
      <c r="B41" s="39" t="s">
        <v>65</v>
      </c>
      <c r="C41" s="47" t="s">
        <v>212</v>
      </c>
      <c r="D41" s="25" t="s">
        <v>213</v>
      </c>
      <c r="E41" s="70">
        <v>1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17</v>
      </c>
      <c r="B42" s="39" t="s">
        <v>65</v>
      </c>
      <c r="C42" s="47" t="s">
        <v>214</v>
      </c>
      <c r="D42" s="25" t="s">
        <v>76</v>
      </c>
      <c r="E42" s="70">
        <v>1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>
        <v>18</v>
      </c>
      <c r="B43" s="39" t="s">
        <v>65</v>
      </c>
      <c r="C43" s="47" t="s">
        <v>215</v>
      </c>
      <c r="D43" s="25" t="s">
        <v>79</v>
      </c>
      <c r="E43" s="70">
        <v>1.2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>
        <v>19</v>
      </c>
      <c r="B44" s="39" t="s">
        <v>65</v>
      </c>
      <c r="C44" s="47" t="s">
        <v>216</v>
      </c>
      <c r="D44" s="25" t="s">
        <v>79</v>
      </c>
      <c r="E44" s="70">
        <v>122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12" thickBot="1" x14ac:dyDescent="0.25">
      <c r="A45" s="38" t="s">
        <v>66</v>
      </c>
      <c r="B45" s="39"/>
      <c r="C45" s="47" t="s">
        <v>217</v>
      </c>
      <c r="D45" s="25" t="s">
        <v>102</v>
      </c>
      <c r="E45" s="70">
        <v>2.6839999999999997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12" thickBot="1" x14ac:dyDescent="0.25">
      <c r="A46" s="166" t="s">
        <v>146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8"/>
      <c r="L46" s="72">
        <f>SUM(L14:L45)</f>
        <v>0</v>
      </c>
      <c r="M46" s="73">
        <f>SUM(M14:M45)</f>
        <v>0</v>
      </c>
      <c r="N46" s="73">
        <f>SUM(N14:N45)</f>
        <v>0</v>
      </c>
      <c r="O46" s="73">
        <f>SUM(O14:O45)</f>
        <v>0</v>
      </c>
      <c r="P46" s="74">
        <f>SUM(P14:P45)</f>
        <v>0</v>
      </c>
    </row>
    <row r="47" spans="1:16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" t="s">
        <v>14</v>
      </c>
      <c r="B49" s="17"/>
      <c r="C49" s="165">
        <f>'Kops a'!C34:H34</f>
        <v>0</v>
      </c>
      <c r="D49" s="165"/>
      <c r="E49" s="165"/>
      <c r="F49" s="165"/>
      <c r="G49" s="165"/>
      <c r="H49" s="165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02" t="s">
        <v>15</v>
      </c>
      <c r="D50" s="102"/>
      <c r="E50" s="102"/>
      <c r="F50" s="102"/>
      <c r="G50" s="102"/>
      <c r="H50" s="102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91" t="str">
        <f>'Kops a'!A37</f>
        <v>Tāme sastādīta 20__. gada __. _________</v>
      </c>
      <c r="B52" s="92"/>
      <c r="C52" s="92"/>
      <c r="D52" s="92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" t="s">
        <v>38</v>
      </c>
      <c r="B54" s="17"/>
      <c r="C54" s="165">
        <f>'Kops a'!C39:H39</f>
        <v>0</v>
      </c>
      <c r="D54" s="165"/>
      <c r="E54" s="165"/>
      <c r="F54" s="165"/>
      <c r="G54" s="165"/>
      <c r="H54" s="165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02" t="s">
        <v>15</v>
      </c>
      <c r="D55" s="102"/>
      <c r="E55" s="102"/>
      <c r="F55" s="102"/>
      <c r="G55" s="102"/>
      <c r="H55" s="102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91" t="s">
        <v>55</v>
      </c>
      <c r="B57" s="92"/>
      <c r="C57" s="96">
        <f>'Kops a'!C42</f>
        <v>0</v>
      </c>
      <c r="D57" s="51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2.75" x14ac:dyDescent="0.2">
      <c r="B59" s="99" t="s">
        <v>515</v>
      </c>
    </row>
    <row r="60" spans="1:16" ht="12.75" x14ac:dyDescent="0.2">
      <c r="B60" s="101" t="s">
        <v>517</v>
      </c>
    </row>
    <row r="61" spans="1:16" ht="12.75" x14ac:dyDescent="0.2">
      <c r="B61" s="101" t="s">
        <v>516</v>
      </c>
    </row>
  </sheetData>
  <mergeCells count="22">
    <mergeCell ref="C55:H55"/>
    <mergeCell ref="C4:I4"/>
    <mergeCell ref="F12:K12"/>
    <mergeCell ref="A9:F9"/>
    <mergeCell ref="J9:M9"/>
    <mergeCell ref="D8:L8"/>
    <mergeCell ref="A46:K46"/>
    <mergeCell ref="C49:H49"/>
    <mergeCell ref="C50:H50"/>
    <mergeCell ref="C54:H54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5 I15:J45 D15:G45">
    <cfRule type="cellIs" dxfId="159" priority="26" operator="equal">
      <formula>0</formula>
    </cfRule>
  </conditionalFormatting>
  <conditionalFormatting sqref="N9:O9">
    <cfRule type="cellIs" dxfId="158" priority="25" operator="equal">
      <formula>0</formula>
    </cfRule>
  </conditionalFormatting>
  <conditionalFormatting sqref="A9:F9">
    <cfRule type="containsText" dxfId="15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56" priority="22" operator="equal">
      <formula>0</formula>
    </cfRule>
  </conditionalFormatting>
  <conditionalFormatting sqref="O10">
    <cfRule type="cellIs" dxfId="155" priority="21" operator="equal">
      <formula>"20__. gada __. _________"</formula>
    </cfRule>
  </conditionalFormatting>
  <conditionalFormatting sqref="A46:K46">
    <cfRule type="containsText" dxfId="154" priority="20" operator="containsText" text="Tiešās izmaksas kopā, t. sk. darba devēja sociālais nodoklis __.__% ">
      <formula>NOT(ISERROR(SEARCH("Tiešās izmaksas kopā, t. sk. darba devēja sociālais nodoklis __.__% ",A46)))</formula>
    </cfRule>
  </conditionalFormatting>
  <conditionalFormatting sqref="H14:H45 K14:P45 L46:P46">
    <cfRule type="cellIs" dxfId="153" priority="15" operator="equal">
      <formula>0</formula>
    </cfRule>
  </conditionalFormatting>
  <conditionalFormatting sqref="C4:I4">
    <cfRule type="cellIs" dxfId="152" priority="14" operator="equal">
      <formula>0</formula>
    </cfRule>
  </conditionalFormatting>
  <conditionalFormatting sqref="C15:C45">
    <cfRule type="cellIs" dxfId="151" priority="13" operator="equal">
      <formula>0</formula>
    </cfRule>
  </conditionalFormatting>
  <conditionalFormatting sqref="D5:L8">
    <cfRule type="cellIs" dxfId="150" priority="11" operator="equal">
      <formula>0</formula>
    </cfRule>
  </conditionalFormatting>
  <conditionalFormatting sqref="A14:B14 D14:G14">
    <cfRule type="cellIs" dxfId="149" priority="10" operator="equal">
      <formula>0</formula>
    </cfRule>
  </conditionalFormatting>
  <conditionalFormatting sqref="C14">
    <cfRule type="cellIs" dxfId="148" priority="9" operator="equal">
      <formula>0</formula>
    </cfRule>
  </conditionalFormatting>
  <conditionalFormatting sqref="I14:J14">
    <cfRule type="cellIs" dxfId="147" priority="8" operator="equal">
      <formula>0</formula>
    </cfRule>
  </conditionalFormatting>
  <conditionalFormatting sqref="P10">
    <cfRule type="cellIs" dxfId="146" priority="7" operator="equal">
      <formula>"20__. gada __. _________"</formula>
    </cfRule>
  </conditionalFormatting>
  <conditionalFormatting sqref="C54:H54">
    <cfRule type="cellIs" dxfId="145" priority="4" operator="equal">
      <formula>0</formula>
    </cfRule>
  </conditionalFormatting>
  <conditionalFormatting sqref="C49:H49">
    <cfRule type="cellIs" dxfId="144" priority="3" operator="equal">
      <formula>0</formula>
    </cfRule>
  </conditionalFormatting>
  <conditionalFormatting sqref="C54:H54 C57 C49:H49">
    <cfRule type="cellIs" dxfId="143" priority="2" operator="equal">
      <formula>0</formula>
    </cfRule>
  </conditionalFormatting>
  <conditionalFormatting sqref="D1">
    <cfRule type="cellIs" dxfId="14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422C369-7259-49E7-A89B-9D562DEE2E41}">
            <xm:f>NOT(ISERROR(SEARCH("Tāme sastādīta ____. gada ___. ______________",A52)))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A52</xm:sqref>
        </x14:conditionalFormatting>
        <x14:conditionalFormatting xmlns:xm="http://schemas.microsoft.com/office/excel/2006/main">
          <x14:cfRule type="containsText" priority="5" operator="containsText" id="{D859E3E6-089F-4F16-889A-98EF63E5F3AC}">
            <xm:f>NOT(ISERROR(SEARCH("Sertifikāta Nr. _________________________________",A57)))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857-FD48-43A0-80FF-65F492627F37}">
  <sheetPr codeName="Sheet6"/>
  <dimension ref="A1:P55"/>
  <sheetViews>
    <sheetView topLeftCell="A21" zoomScaleNormal="100" workbookViewId="0">
      <selection activeCell="B53" sqref="B53:B55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a'!A18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219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64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P40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A46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 t="s">
        <v>66</v>
      </c>
      <c r="B14" s="65"/>
      <c r="C14" s="66" t="s">
        <v>220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1</v>
      </c>
      <c r="B15" s="39" t="s">
        <v>65</v>
      </c>
      <c r="C15" s="47" t="s">
        <v>221</v>
      </c>
      <c r="D15" s="25" t="s">
        <v>222</v>
      </c>
      <c r="E15" s="70">
        <v>1</v>
      </c>
      <c r="F15" s="71"/>
      <c r="G15" s="68"/>
      <c r="H15" s="48">
        <f t="shared" ref="H15:H39" si="0">ROUND(F15*G15,2)</f>
        <v>0</v>
      </c>
      <c r="I15" s="68"/>
      <c r="J15" s="68"/>
      <c r="K15" s="49">
        <f t="shared" ref="K15:K39" si="1">SUM(H15:J15)</f>
        <v>0</v>
      </c>
      <c r="L15" s="50">
        <f t="shared" ref="L15:L39" si="2">ROUND(E15*F15,2)</f>
        <v>0</v>
      </c>
      <c r="M15" s="48">
        <f t="shared" ref="M15:M39" si="3">ROUND(H15*E15,2)</f>
        <v>0</v>
      </c>
      <c r="N15" s="48">
        <f t="shared" ref="N15:N39" si="4">ROUND(I15*E15,2)</f>
        <v>0</v>
      </c>
      <c r="O15" s="48">
        <f t="shared" ref="O15:O39" si="5">ROUND(J15*E15,2)</f>
        <v>0</v>
      </c>
      <c r="P15" s="49">
        <f t="shared" ref="P15:P39" si="6">SUM(M15:O15)</f>
        <v>0</v>
      </c>
    </row>
    <row r="16" spans="1:16" ht="22.5" x14ac:dyDescent="0.2">
      <c r="A16" s="38">
        <v>2</v>
      </c>
      <c r="B16" s="39" t="s">
        <v>65</v>
      </c>
      <c r="C16" s="47" t="s">
        <v>223</v>
      </c>
      <c r="D16" s="25" t="s">
        <v>222</v>
      </c>
      <c r="E16" s="70">
        <v>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 t="s">
        <v>66</v>
      </c>
      <c r="B17" s="39"/>
      <c r="C17" s="47" t="s">
        <v>224</v>
      </c>
      <c r="D17" s="25"/>
      <c r="E17" s="70"/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3</v>
      </c>
      <c r="B18" s="39" t="s">
        <v>65</v>
      </c>
      <c r="C18" s="47" t="s">
        <v>225</v>
      </c>
      <c r="D18" s="25" t="s">
        <v>222</v>
      </c>
      <c r="E18" s="70">
        <v>1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4</v>
      </c>
      <c r="B19" s="39" t="s">
        <v>65</v>
      </c>
      <c r="C19" s="47" t="s">
        <v>226</v>
      </c>
      <c r="D19" s="25" t="s">
        <v>222</v>
      </c>
      <c r="E19" s="70">
        <v>1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66</v>
      </c>
      <c r="B20" s="39"/>
      <c r="C20" s="47" t="s">
        <v>227</v>
      </c>
      <c r="D20" s="25"/>
      <c r="E20" s="70"/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5</v>
      </c>
      <c r="B21" s="39" t="s">
        <v>65</v>
      </c>
      <c r="C21" s="47" t="s">
        <v>228</v>
      </c>
      <c r="D21" s="25" t="s">
        <v>79</v>
      </c>
      <c r="E21" s="70">
        <v>9.36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6</v>
      </c>
      <c r="B22" s="39" t="s">
        <v>65</v>
      </c>
      <c r="C22" s="47" t="s">
        <v>229</v>
      </c>
      <c r="D22" s="25" t="s">
        <v>136</v>
      </c>
      <c r="E22" s="70">
        <v>0.18720000000000001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66</v>
      </c>
      <c r="B23" s="39"/>
      <c r="C23" s="47" t="s">
        <v>230</v>
      </c>
      <c r="D23" s="25" t="s">
        <v>231</v>
      </c>
      <c r="E23" s="70">
        <v>0.19656000000000001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7</v>
      </c>
      <c r="B24" s="39" t="s">
        <v>65</v>
      </c>
      <c r="C24" s="47" t="s">
        <v>232</v>
      </c>
      <c r="D24" s="25" t="s">
        <v>79</v>
      </c>
      <c r="E24" s="70">
        <v>9.36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 t="s">
        <v>66</v>
      </c>
      <c r="B25" s="39"/>
      <c r="C25" s="47" t="s">
        <v>233</v>
      </c>
      <c r="D25" s="25" t="s">
        <v>114</v>
      </c>
      <c r="E25" s="70">
        <v>10.763999999999999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 t="s">
        <v>66</v>
      </c>
      <c r="B26" s="39"/>
      <c r="C26" s="47" t="s">
        <v>234</v>
      </c>
      <c r="D26" s="25" t="s">
        <v>114</v>
      </c>
      <c r="E26" s="70">
        <v>10.763999999999999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66</v>
      </c>
      <c r="B27" s="39"/>
      <c r="C27" s="47" t="s">
        <v>235</v>
      </c>
      <c r="D27" s="25" t="s">
        <v>236</v>
      </c>
      <c r="E27" s="70">
        <v>0.23399999999999999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8</v>
      </c>
      <c r="B28" s="39" t="s">
        <v>65</v>
      </c>
      <c r="C28" s="47" t="s">
        <v>237</v>
      </c>
      <c r="D28" s="25" t="s">
        <v>74</v>
      </c>
      <c r="E28" s="70">
        <v>9.24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9</v>
      </c>
      <c r="B29" s="39" t="s">
        <v>65</v>
      </c>
      <c r="C29" s="47" t="s">
        <v>238</v>
      </c>
      <c r="D29" s="25" t="s">
        <v>74</v>
      </c>
      <c r="E29" s="70">
        <v>6.4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66</v>
      </c>
      <c r="B30" s="39"/>
      <c r="C30" s="47" t="s">
        <v>110</v>
      </c>
      <c r="D30" s="25" t="s">
        <v>204</v>
      </c>
      <c r="E30" s="70">
        <v>1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66</v>
      </c>
      <c r="B31" s="39"/>
      <c r="C31" s="47" t="s">
        <v>239</v>
      </c>
      <c r="D31" s="25" t="s">
        <v>79</v>
      </c>
      <c r="E31" s="70">
        <v>3.2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>
        <v>10</v>
      </c>
      <c r="B32" s="39" t="s">
        <v>65</v>
      </c>
      <c r="C32" s="47" t="s">
        <v>240</v>
      </c>
      <c r="D32" s="25" t="s">
        <v>79</v>
      </c>
      <c r="E32" s="70">
        <v>9.36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11</v>
      </c>
      <c r="B33" s="39" t="s">
        <v>65</v>
      </c>
      <c r="C33" s="47" t="s">
        <v>241</v>
      </c>
      <c r="D33" s="25" t="s">
        <v>79</v>
      </c>
      <c r="E33" s="70">
        <v>9.36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22.5" x14ac:dyDescent="0.2">
      <c r="A34" s="38">
        <v>12</v>
      </c>
      <c r="B34" s="39" t="s">
        <v>65</v>
      </c>
      <c r="C34" s="47" t="s">
        <v>242</v>
      </c>
      <c r="D34" s="25" t="s">
        <v>79</v>
      </c>
      <c r="E34" s="70">
        <v>9.36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13</v>
      </c>
      <c r="B35" s="39" t="s">
        <v>65</v>
      </c>
      <c r="C35" s="47" t="s">
        <v>243</v>
      </c>
      <c r="D35" s="25" t="s">
        <v>79</v>
      </c>
      <c r="E35" s="70">
        <v>9.36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14</v>
      </c>
      <c r="B36" s="39" t="s">
        <v>65</v>
      </c>
      <c r="C36" s="47" t="s">
        <v>244</v>
      </c>
      <c r="D36" s="25" t="s">
        <v>79</v>
      </c>
      <c r="E36" s="70">
        <v>9.36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>
        <v>15</v>
      </c>
      <c r="B37" s="39" t="s">
        <v>65</v>
      </c>
      <c r="C37" s="47" t="s">
        <v>245</v>
      </c>
      <c r="D37" s="25" t="s">
        <v>74</v>
      </c>
      <c r="E37" s="70">
        <v>6.4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16</v>
      </c>
      <c r="B38" s="39" t="s">
        <v>65</v>
      </c>
      <c r="C38" s="47" t="s">
        <v>246</v>
      </c>
      <c r="D38" s="25" t="s">
        <v>79</v>
      </c>
      <c r="E38" s="70">
        <v>0.93599999999999994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12" thickBot="1" x14ac:dyDescent="0.25">
      <c r="A39" s="38">
        <v>17</v>
      </c>
      <c r="B39" s="39" t="s">
        <v>65</v>
      </c>
      <c r="C39" s="47" t="s">
        <v>247</v>
      </c>
      <c r="D39" s="25" t="s">
        <v>74</v>
      </c>
      <c r="E39" s="70">
        <v>6.4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12" thickBot="1" x14ac:dyDescent="0.25">
      <c r="A40" s="166" t="s">
        <v>146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8"/>
      <c r="L40" s="72">
        <f>SUM(L14:L39)</f>
        <v>0</v>
      </c>
      <c r="M40" s="73">
        <f>SUM(M14:M39)</f>
        <v>0</v>
      </c>
      <c r="N40" s="73">
        <f>SUM(N14:N39)</f>
        <v>0</v>
      </c>
      <c r="O40" s="73">
        <f>SUM(O14:O39)</f>
        <v>0</v>
      </c>
      <c r="P40" s="74">
        <f>SUM(P14:P39)</f>
        <v>0</v>
      </c>
    </row>
    <row r="41" spans="1:1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A43" s="1" t="s">
        <v>14</v>
      </c>
      <c r="B43" s="17"/>
      <c r="C43" s="165">
        <f>'Kops a'!C34:H34</f>
        <v>0</v>
      </c>
      <c r="D43" s="165"/>
      <c r="E43" s="165"/>
      <c r="F43" s="165"/>
      <c r="G43" s="165"/>
      <c r="H43" s="165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17"/>
      <c r="B44" s="17"/>
      <c r="C44" s="102" t="s">
        <v>15</v>
      </c>
      <c r="D44" s="102"/>
      <c r="E44" s="102"/>
      <c r="F44" s="102"/>
      <c r="G44" s="102"/>
      <c r="H44" s="102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91" t="str">
        <f>'Kops a'!A37</f>
        <v>Tāme sastādīta 20__. gada __. _________</v>
      </c>
      <c r="B46" s="92"/>
      <c r="C46" s="92"/>
      <c r="D46" s="92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" t="s">
        <v>38</v>
      </c>
      <c r="B48" s="17"/>
      <c r="C48" s="165">
        <f>'Kops a'!C39:H39</f>
        <v>0</v>
      </c>
      <c r="D48" s="165"/>
      <c r="E48" s="165"/>
      <c r="F48" s="165"/>
      <c r="G48" s="165"/>
      <c r="H48" s="165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7"/>
      <c r="B49" s="17"/>
      <c r="C49" s="102" t="s">
        <v>15</v>
      </c>
      <c r="D49" s="102"/>
      <c r="E49" s="102"/>
      <c r="F49" s="102"/>
      <c r="G49" s="102"/>
      <c r="H49" s="102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91" t="s">
        <v>55</v>
      </c>
      <c r="B51" s="92"/>
      <c r="C51" s="96">
        <f>'Kops a'!C42</f>
        <v>0</v>
      </c>
      <c r="D51" s="5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2.75" x14ac:dyDescent="0.2">
      <c r="B53" s="99" t="s">
        <v>515</v>
      </c>
    </row>
    <row r="54" spans="1:16" ht="12.75" x14ac:dyDescent="0.2">
      <c r="B54" s="101" t="s">
        <v>517</v>
      </c>
    </row>
    <row r="55" spans="1:16" ht="12.75" x14ac:dyDescent="0.2">
      <c r="B55" s="101" t="s">
        <v>516</v>
      </c>
    </row>
  </sheetData>
  <mergeCells count="22">
    <mergeCell ref="C49:H49"/>
    <mergeCell ref="C4:I4"/>
    <mergeCell ref="F12:K12"/>
    <mergeCell ref="A9:F9"/>
    <mergeCell ref="J9:M9"/>
    <mergeCell ref="D8:L8"/>
    <mergeCell ref="A40:K40"/>
    <mergeCell ref="C43:H43"/>
    <mergeCell ref="C44:H44"/>
    <mergeCell ref="C48:H48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39 I15:J39 D15:G39">
    <cfRule type="cellIs" dxfId="139" priority="26" operator="equal">
      <formula>0</formula>
    </cfRule>
  </conditionalFormatting>
  <conditionalFormatting sqref="N9:O9">
    <cfRule type="cellIs" dxfId="138" priority="25" operator="equal">
      <formula>0</formula>
    </cfRule>
  </conditionalFormatting>
  <conditionalFormatting sqref="A9:F9">
    <cfRule type="containsText" dxfId="13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6" priority="22" operator="equal">
      <formula>0</formula>
    </cfRule>
  </conditionalFormatting>
  <conditionalFormatting sqref="O10">
    <cfRule type="cellIs" dxfId="135" priority="21" operator="equal">
      <formula>"20__. gada __. _________"</formula>
    </cfRule>
  </conditionalFormatting>
  <conditionalFormatting sqref="A40:K40">
    <cfRule type="containsText" dxfId="134" priority="20" operator="containsText" text="Tiešās izmaksas kopā, t. sk. darba devēja sociālais nodoklis __.__% ">
      <formula>NOT(ISERROR(SEARCH("Tiešās izmaksas kopā, t. sk. darba devēja sociālais nodoklis __.__% ",A40)))</formula>
    </cfRule>
  </conditionalFormatting>
  <conditionalFormatting sqref="H14:H39 K14:P39 L40:P40">
    <cfRule type="cellIs" dxfId="133" priority="15" operator="equal">
      <formula>0</formula>
    </cfRule>
  </conditionalFormatting>
  <conditionalFormatting sqref="C4:I4">
    <cfRule type="cellIs" dxfId="132" priority="14" operator="equal">
      <formula>0</formula>
    </cfRule>
  </conditionalFormatting>
  <conditionalFormatting sqref="C15:C39">
    <cfRule type="cellIs" dxfId="131" priority="13" operator="equal">
      <formula>0</formula>
    </cfRule>
  </conditionalFormatting>
  <conditionalFormatting sqref="D5:L8">
    <cfRule type="cellIs" dxfId="130" priority="11" operator="equal">
      <formula>0</formula>
    </cfRule>
  </conditionalFormatting>
  <conditionalFormatting sqref="A14:B14 D14:G14">
    <cfRule type="cellIs" dxfId="129" priority="10" operator="equal">
      <formula>0</formula>
    </cfRule>
  </conditionalFormatting>
  <conditionalFormatting sqref="C14">
    <cfRule type="cellIs" dxfId="128" priority="9" operator="equal">
      <formula>0</formula>
    </cfRule>
  </conditionalFormatting>
  <conditionalFormatting sqref="I14:J14">
    <cfRule type="cellIs" dxfId="127" priority="8" operator="equal">
      <formula>0</formula>
    </cfRule>
  </conditionalFormatting>
  <conditionalFormatting sqref="P10">
    <cfRule type="cellIs" dxfId="126" priority="7" operator="equal">
      <formula>"20__. gada __. _________"</formula>
    </cfRule>
  </conditionalFormatting>
  <conditionalFormatting sqref="C48:H48">
    <cfRule type="cellIs" dxfId="125" priority="4" operator="equal">
      <formula>0</formula>
    </cfRule>
  </conditionalFormatting>
  <conditionalFormatting sqref="C43:H43">
    <cfRule type="cellIs" dxfId="124" priority="3" operator="equal">
      <formula>0</formula>
    </cfRule>
  </conditionalFormatting>
  <conditionalFormatting sqref="C48:H48 C51 C43:H43">
    <cfRule type="cellIs" dxfId="123" priority="2" operator="equal">
      <formula>0</formula>
    </cfRule>
  </conditionalFormatting>
  <conditionalFormatting sqref="D1">
    <cfRule type="cellIs" dxfId="12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B610FE1-6F17-46AF-982B-27B20E80701D}">
            <xm:f>NOT(ISERROR(SEARCH("Tāme sastādīta ____. gada ___. ______________",A46)))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A46</xm:sqref>
        </x14:conditionalFormatting>
        <x14:conditionalFormatting xmlns:xm="http://schemas.microsoft.com/office/excel/2006/main">
          <x14:cfRule type="containsText" priority="5" operator="containsText" id="{F3EAEDA8-031E-4BF8-B71A-4A6D64C3BFEB}">
            <xm:f>NOT(ISERROR(SEARCH("Sertifikāta Nr. _________________________________",A51)))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9218-F37C-4C76-8CBC-80FF1A169B86}">
  <sheetPr codeName="Sheet7"/>
  <dimension ref="A1:P33"/>
  <sheetViews>
    <sheetView topLeftCell="A7" workbookViewId="0">
      <selection activeCell="B31" sqref="B31:B33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a'!A19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248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64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P18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A24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65</v>
      </c>
      <c r="C14" s="66" t="s">
        <v>249</v>
      </c>
      <c r="D14" s="67" t="s">
        <v>136</v>
      </c>
      <c r="E14" s="70">
        <v>5.6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65</v>
      </c>
      <c r="C15" s="47" t="s">
        <v>250</v>
      </c>
      <c r="D15" s="25" t="s">
        <v>79</v>
      </c>
      <c r="E15" s="70">
        <v>656</v>
      </c>
      <c r="F15" s="71"/>
      <c r="G15" s="68"/>
      <c r="H15" s="48">
        <f t="shared" ref="H15:H17" si="0">ROUND(F15*G15,2)</f>
        <v>0</v>
      </c>
      <c r="I15" s="68"/>
      <c r="J15" s="68"/>
      <c r="K15" s="49">
        <f t="shared" ref="K15:K17" si="1">SUM(H15:J15)</f>
        <v>0</v>
      </c>
      <c r="L15" s="50">
        <f t="shared" ref="L15:L17" si="2">ROUND(E15*F15,2)</f>
        <v>0</v>
      </c>
      <c r="M15" s="48">
        <f t="shared" ref="M15:M17" si="3">ROUND(H15*E15,2)</f>
        <v>0</v>
      </c>
      <c r="N15" s="48">
        <f t="shared" ref="N15:N17" si="4">ROUND(I15*E15,2)</f>
        <v>0</v>
      </c>
      <c r="O15" s="48">
        <f t="shared" ref="O15:O17" si="5">ROUND(J15*E15,2)</f>
        <v>0</v>
      </c>
      <c r="P15" s="49">
        <f t="shared" ref="P15:P17" si="6">SUM(M15:O15)</f>
        <v>0</v>
      </c>
    </row>
    <row r="16" spans="1:16" x14ac:dyDescent="0.2">
      <c r="A16" s="38" t="s">
        <v>66</v>
      </c>
      <c r="B16" s="39"/>
      <c r="C16" s="47" t="s">
        <v>108</v>
      </c>
      <c r="D16" s="25" t="s">
        <v>102</v>
      </c>
      <c r="E16" s="70">
        <v>65.600000000000009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45.75" thickBot="1" x14ac:dyDescent="0.25">
      <c r="A17" s="38">
        <v>3</v>
      </c>
      <c r="B17" s="39" t="s">
        <v>65</v>
      </c>
      <c r="C17" s="47" t="s">
        <v>251</v>
      </c>
      <c r="D17" s="25" t="s">
        <v>79</v>
      </c>
      <c r="E17" s="70">
        <v>656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12" thickBot="1" x14ac:dyDescent="0.25">
      <c r="A18" s="166" t="s">
        <v>146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8"/>
      <c r="L18" s="72">
        <f>SUM(L14:L17)</f>
        <v>0</v>
      </c>
      <c r="M18" s="73">
        <f>SUM(M14:M17)</f>
        <v>0</v>
      </c>
      <c r="N18" s="73">
        <f>SUM(N14:N17)</f>
        <v>0</v>
      </c>
      <c r="O18" s="73">
        <f>SUM(O14:O17)</f>
        <v>0</v>
      </c>
      <c r="P18" s="74">
        <f>SUM(P14:P17)</f>
        <v>0</v>
      </c>
    </row>
    <row r="19" spans="1:1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2">
      <c r="A21" s="1" t="s">
        <v>14</v>
      </c>
      <c r="B21" s="17"/>
      <c r="C21" s="165">
        <f>'Kops a'!C34:H34</f>
        <v>0</v>
      </c>
      <c r="D21" s="165"/>
      <c r="E21" s="165"/>
      <c r="F21" s="165"/>
      <c r="G21" s="165"/>
      <c r="H21" s="165"/>
      <c r="I21" s="17"/>
      <c r="J21" s="17"/>
      <c r="K21" s="17"/>
      <c r="L21" s="17"/>
      <c r="M21" s="17"/>
      <c r="N21" s="17"/>
      <c r="O21" s="17"/>
      <c r="P21" s="17"/>
    </row>
    <row r="22" spans="1:16" x14ac:dyDescent="0.2">
      <c r="A22" s="17"/>
      <c r="B22" s="17"/>
      <c r="C22" s="102" t="s">
        <v>15</v>
      </c>
      <c r="D22" s="102"/>
      <c r="E22" s="102"/>
      <c r="F22" s="102"/>
      <c r="G22" s="102"/>
      <c r="H22" s="102"/>
      <c r="I22" s="17"/>
      <c r="J22" s="17"/>
      <c r="K22" s="17"/>
      <c r="L22" s="17"/>
      <c r="M22" s="17"/>
      <c r="N22" s="17"/>
      <c r="O22" s="17"/>
      <c r="P22" s="17"/>
    </row>
    <row r="23" spans="1:16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2">
      <c r="A24" s="91" t="str">
        <f>'Kops a'!A37</f>
        <v>Tāme sastādīta 20__. gada __. _________</v>
      </c>
      <c r="B24" s="92"/>
      <c r="C24" s="92"/>
      <c r="D24" s="9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">
      <c r="A26" s="1" t="s">
        <v>38</v>
      </c>
      <c r="B26" s="17"/>
      <c r="C26" s="165">
        <f>'Kops a'!C39:H39</f>
        <v>0</v>
      </c>
      <c r="D26" s="165"/>
      <c r="E26" s="165"/>
      <c r="F26" s="165"/>
      <c r="G26" s="165"/>
      <c r="H26" s="165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17"/>
      <c r="B27" s="17"/>
      <c r="C27" s="102" t="s">
        <v>15</v>
      </c>
      <c r="D27" s="102"/>
      <c r="E27" s="102"/>
      <c r="F27" s="102"/>
      <c r="G27" s="102"/>
      <c r="H27" s="102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91" t="s">
        <v>55</v>
      </c>
      <c r="B29" s="92"/>
      <c r="C29" s="96">
        <f>'Kops a'!C42</f>
        <v>0</v>
      </c>
      <c r="D29" s="51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2.75" x14ac:dyDescent="0.2">
      <c r="B31" s="99" t="s">
        <v>515</v>
      </c>
    </row>
    <row r="32" spans="1:16" ht="12.75" x14ac:dyDescent="0.2">
      <c r="B32" s="101" t="s">
        <v>517</v>
      </c>
    </row>
    <row r="33" spans="2:2" ht="12.75" x14ac:dyDescent="0.2">
      <c r="B33" s="101" t="s">
        <v>516</v>
      </c>
    </row>
  </sheetData>
  <mergeCells count="22">
    <mergeCell ref="C27:H27"/>
    <mergeCell ref="C4:I4"/>
    <mergeCell ref="F12:K12"/>
    <mergeCell ref="A9:F9"/>
    <mergeCell ref="J9:M9"/>
    <mergeCell ref="D8:L8"/>
    <mergeCell ref="A18:K18"/>
    <mergeCell ref="C21:H21"/>
    <mergeCell ref="C22:H22"/>
    <mergeCell ref="C26:H26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17 I15:J17 D15:G17">
    <cfRule type="cellIs" dxfId="119" priority="26" operator="equal">
      <formula>0</formula>
    </cfRule>
  </conditionalFormatting>
  <conditionalFormatting sqref="N9:O9">
    <cfRule type="cellIs" dxfId="118" priority="25" operator="equal">
      <formula>0</formula>
    </cfRule>
  </conditionalFormatting>
  <conditionalFormatting sqref="A9:F9">
    <cfRule type="containsText" dxfId="11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16" priority="22" operator="equal">
      <formula>0</formula>
    </cfRule>
  </conditionalFormatting>
  <conditionalFormatting sqref="O10">
    <cfRule type="cellIs" dxfId="115" priority="21" operator="equal">
      <formula>"20__. gada __. _________"</formula>
    </cfRule>
  </conditionalFormatting>
  <conditionalFormatting sqref="A18:K18">
    <cfRule type="containsText" dxfId="114" priority="20" operator="containsText" text="Tiešās izmaksas kopā, t. sk. darba devēja sociālais nodoklis __.__% ">
      <formula>NOT(ISERROR(SEARCH("Tiešās izmaksas kopā, t. sk. darba devēja sociālais nodoklis __.__% ",A18)))</formula>
    </cfRule>
  </conditionalFormatting>
  <conditionalFormatting sqref="H14:H17 K14:P17 L18:P18">
    <cfRule type="cellIs" dxfId="113" priority="15" operator="equal">
      <formula>0</formula>
    </cfRule>
  </conditionalFormatting>
  <conditionalFormatting sqref="C4:I4">
    <cfRule type="cellIs" dxfId="112" priority="14" operator="equal">
      <formula>0</formula>
    </cfRule>
  </conditionalFormatting>
  <conditionalFormatting sqref="C15:C17">
    <cfRule type="cellIs" dxfId="111" priority="13" operator="equal">
      <formula>0</formula>
    </cfRule>
  </conditionalFormatting>
  <conditionalFormatting sqref="D5:L8">
    <cfRule type="cellIs" dxfId="110" priority="11" operator="equal">
      <formula>0</formula>
    </cfRule>
  </conditionalFormatting>
  <conditionalFormatting sqref="A14:B14 D14:G14">
    <cfRule type="cellIs" dxfId="109" priority="10" operator="equal">
      <formula>0</formula>
    </cfRule>
  </conditionalFormatting>
  <conditionalFormatting sqref="C14">
    <cfRule type="cellIs" dxfId="108" priority="9" operator="equal">
      <formula>0</formula>
    </cfRule>
  </conditionalFormatting>
  <conditionalFormatting sqref="I14:J14">
    <cfRule type="cellIs" dxfId="107" priority="8" operator="equal">
      <formula>0</formula>
    </cfRule>
  </conditionalFormatting>
  <conditionalFormatting sqref="P10">
    <cfRule type="cellIs" dxfId="106" priority="7" operator="equal">
      <formula>"20__. gada __. _________"</formula>
    </cfRule>
  </conditionalFormatting>
  <conditionalFormatting sqref="C26:H26">
    <cfRule type="cellIs" dxfId="105" priority="4" operator="equal">
      <formula>0</formula>
    </cfRule>
  </conditionalFormatting>
  <conditionalFormatting sqref="C21:H21">
    <cfRule type="cellIs" dxfId="104" priority="3" operator="equal">
      <formula>0</formula>
    </cfRule>
  </conditionalFormatting>
  <conditionalFormatting sqref="C26:H26 C29 C21:H21">
    <cfRule type="cellIs" dxfId="103" priority="2" operator="equal">
      <formula>0</formula>
    </cfRule>
  </conditionalFormatting>
  <conditionalFormatting sqref="D1">
    <cfRule type="cellIs" dxfId="10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______________",A24)))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A24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_________________________________",A29)))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14D8-839A-434D-B052-CBD5FB76089D}">
  <sheetPr codeName="Sheet8"/>
  <dimension ref="A1:P44"/>
  <sheetViews>
    <sheetView topLeftCell="A16" workbookViewId="0">
      <selection activeCell="B42" sqref="B42:B44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a'!A20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252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64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P29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A35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65</v>
      </c>
      <c r="C14" s="66" t="s">
        <v>253</v>
      </c>
      <c r="D14" s="67" t="s">
        <v>79</v>
      </c>
      <c r="E14" s="70">
        <v>683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67.5" x14ac:dyDescent="0.2">
      <c r="A15" s="38">
        <v>2</v>
      </c>
      <c r="B15" s="39" t="s">
        <v>254</v>
      </c>
      <c r="C15" s="47" t="s">
        <v>255</v>
      </c>
      <c r="D15" s="25" t="s">
        <v>79</v>
      </c>
      <c r="E15" s="70">
        <v>683</v>
      </c>
      <c r="F15" s="71"/>
      <c r="G15" s="68"/>
      <c r="H15" s="48">
        <f t="shared" ref="H15:H28" si="0">ROUND(F15*G15,2)</f>
        <v>0</v>
      </c>
      <c r="I15" s="68"/>
      <c r="J15" s="68"/>
      <c r="K15" s="49">
        <f t="shared" ref="K15:K28" si="1">SUM(H15:J15)</f>
        <v>0</v>
      </c>
      <c r="L15" s="50">
        <f t="shared" ref="L15:L28" si="2">ROUND(E15*F15,2)</f>
        <v>0</v>
      </c>
      <c r="M15" s="48">
        <f t="shared" ref="M15:M28" si="3">ROUND(H15*E15,2)</f>
        <v>0</v>
      </c>
      <c r="N15" s="48">
        <f t="shared" ref="N15:N28" si="4">ROUND(I15*E15,2)</f>
        <v>0</v>
      </c>
      <c r="O15" s="48">
        <f t="shared" ref="O15:O28" si="5">ROUND(J15*E15,2)</f>
        <v>0</v>
      </c>
      <c r="P15" s="49">
        <f t="shared" ref="P15:P28" si="6">SUM(M15:O15)</f>
        <v>0</v>
      </c>
    </row>
    <row r="16" spans="1:16" x14ac:dyDescent="0.2">
      <c r="A16" s="38" t="s">
        <v>66</v>
      </c>
      <c r="B16" s="39"/>
      <c r="C16" s="47" t="s">
        <v>256</v>
      </c>
      <c r="D16" s="25" t="s">
        <v>136</v>
      </c>
      <c r="E16" s="70">
        <v>300.52000000000004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56.25" x14ac:dyDescent="0.2">
      <c r="A17" s="38">
        <v>3</v>
      </c>
      <c r="B17" s="39" t="s">
        <v>257</v>
      </c>
      <c r="C17" s="47" t="s">
        <v>258</v>
      </c>
      <c r="D17" s="25" t="s">
        <v>79</v>
      </c>
      <c r="E17" s="70">
        <v>12.5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 t="s">
        <v>65</v>
      </c>
      <c r="C18" s="47" t="s">
        <v>259</v>
      </c>
      <c r="D18" s="25" t="s">
        <v>79</v>
      </c>
      <c r="E18" s="70">
        <v>116.532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66</v>
      </c>
      <c r="B19" s="39"/>
      <c r="C19" s="47" t="s">
        <v>196</v>
      </c>
      <c r="D19" s="25" t="s">
        <v>114</v>
      </c>
      <c r="E19" s="70">
        <v>128.18520000000001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66</v>
      </c>
      <c r="B20" s="39"/>
      <c r="C20" s="47" t="s">
        <v>105</v>
      </c>
      <c r="D20" s="25" t="s">
        <v>102</v>
      </c>
      <c r="E20" s="70">
        <v>699.19200000000001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5</v>
      </c>
      <c r="B21" s="39" t="s">
        <v>65</v>
      </c>
      <c r="C21" s="47" t="s">
        <v>260</v>
      </c>
      <c r="D21" s="25" t="s">
        <v>76</v>
      </c>
      <c r="E21" s="70">
        <v>66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/>
      <c r="B22" s="39"/>
      <c r="C22" s="47" t="s">
        <v>261</v>
      </c>
      <c r="D22" s="25" t="s">
        <v>136</v>
      </c>
      <c r="E22" s="70">
        <v>2.2000000000000002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/>
      <c r="B23" s="39"/>
      <c r="C23" s="47" t="s">
        <v>262</v>
      </c>
      <c r="D23" s="25" t="s">
        <v>136</v>
      </c>
      <c r="E23" s="70">
        <v>1.9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/>
      <c r="B24" s="39"/>
      <c r="C24" s="47" t="s">
        <v>263</v>
      </c>
      <c r="D24" s="25" t="s">
        <v>136</v>
      </c>
      <c r="E24" s="70">
        <v>4.8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/>
      <c r="B25" s="39"/>
      <c r="C25" s="47" t="s">
        <v>264</v>
      </c>
      <c r="D25" s="25" t="s">
        <v>79</v>
      </c>
      <c r="E25" s="70">
        <v>26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6</v>
      </c>
      <c r="B26" s="39" t="s">
        <v>65</v>
      </c>
      <c r="C26" s="47" t="s">
        <v>265</v>
      </c>
      <c r="D26" s="25" t="s">
        <v>76</v>
      </c>
      <c r="E26" s="70">
        <v>1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7</v>
      </c>
      <c r="B27" s="39" t="s">
        <v>65</v>
      </c>
      <c r="C27" s="47" t="s">
        <v>266</v>
      </c>
      <c r="D27" s="25" t="s">
        <v>136</v>
      </c>
      <c r="E27" s="70">
        <v>0.06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12" thickBot="1" x14ac:dyDescent="0.25">
      <c r="A28" s="38">
        <v>8</v>
      </c>
      <c r="B28" s="39" t="s">
        <v>65</v>
      </c>
      <c r="C28" s="47" t="s">
        <v>267</v>
      </c>
      <c r="D28" s="25" t="s">
        <v>136</v>
      </c>
      <c r="E28" s="70">
        <v>3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12" thickBot="1" x14ac:dyDescent="0.25">
      <c r="A29" s="166" t="s">
        <v>146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8"/>
      <c r="L29" s="72">
        <f>SUM(L14:L28)</f>
        <v>0</v>
      </c>
      <c r="M29" s="73">
        <f>SUM(M14:M28)</f>
        <v>0</v>
      </c>
      <c r="N29" s="73">
        <f>SUM(N14:N28)</f>
        <v>0</v>
      </c>
      <c r="O29" s="73">
        <f>SUM(O14:O28)</f>
        <v>0</v>
      </c>
      <c r="P29" s="74">
        <f>SUM(P14:P28)</f>
        <v>0</v>
      </c>
    </row>
    <row r="30" spans="1:1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1" t="s">
        <v>14</v>
      </c>
      <c r="B32" s="17"/>
      <c r="C32" s="165">
        <f>'Kops a'!C34:H34</f>
        <v>0</v>
      </c>
      <c r="D32" s="165"/>
      <c r="E32" s="165"/>
      <c r="F32" s="165"/>
      <c r="G32" s="165"/>
      <c r="H32" s="165"/>
      <c r="I32" s="17"/>
      <c r="J32" s="17"/>
      <c r="K32" s="17"/>
      <c r="L32" s="17"/>
      <c r="M32" s="17"/>
      <c r="N32" s="17"/>
      <c r="O32" s="17"/>
      <c r="P32" s="17"/>
    </row>
    <row r="33" spans="1:16" x14ac:dyDescent="0.2">
      <c r="A33" s="17"/>
      <c r="B33" s="17"/>
      <c r="C33" s="102" t="s">
        <v>15</v>
      </c>
      <c r="D33" s="102"/>
      <c r="E33" s="102"/>
      <c r="F33" s="102"/>
      <c r="G33" s="102"/>
      <c r="H33" s="102"/>
      <c r="I33" s="17"/>
      <c r="J33" s="17"/>
      <c r="K33" s="17"/>
      <c r="L33" s="17"/>
      <c r="M33" s="17"/>
      <c r="N33" s="17"/>
      <c r="O33" s="17"/>
      <c r="P33" s="17"/>
    </row>
    <row r="34" spans="1:16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2">
      <c r="A35" s="91" t="str">
        <f>'Kops a'!A37</f>
        <v>Tāme sastādīta 20__. gada __. _________</v>
      </c>
      <c r="B35" s="92"/>
      <c r="C35" s="92"/>
      <c r="D35" s="9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2">
      <c r="A37" s="1" t="s">
        <v>38</v>
      </c>
      <c r="B37" s="17"/>
      <c r="C37" s="165">
        <f>'Kops a'!C39:H39</f>
        <v>0</v>
      </c>
      <c r="D37" s="165"/>
      <c r="E37" s="165"/>
      <c r="F37" s="165"/>
      <c r="G37" s="165"/>
      <c r="H37" s="165"/>
      <c r="I37" s="17"/>
      <c r="J37" s="17"/>
      <c r="K37" s="17"/>
      <c r="L37" s="17"/>
      <c r="M37" s="17"/>
      <c r="N37" s="17"/>
      <c r="O37" s="17"/>
      <c r="P37" s="17"/>
    </row>
    <row r="38" spans="1:16" x14ac:dyDescent="0.2">
      <c r="A38" s="17"/>
      <c r="B38" s="17"/>
      <c r="C38" s="102" t="s">
        <v>15</v>
      </c>
      <c r="D38" s="102"/>
      <c r="E38" s="102"/>
      <c r="F38" s="102"/>
      <c r="G38" s="102"/>
      <c r="H38" s="102"/>
      <c r="I38" s="17"/>
      <c r="J38" s="17"/>
      <c r="K38" s="17"/>
      <c r="L38" s="17"/>
      <c r="M38" s="17"/>
      <c r="N38" s="17"/>
      <c r="O38" s="17"/>
      <c r="P38" s="17"/>
    </row>
    <row r="39" spans="1:16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2">
      <c r="A40" s="91" t="s">
        <v>55</v>
      </c>
      <c r="B40" s="92"/>
      <c r="C40" s="96">
        <f>'Kops a'!C42</f>
        <v>0</v>
      </c>
      <c r="D40" s="5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2.75" x14ac:dyDescent="0.2">
      <c r="B42" s="99" t="s">
        <v>515</v>
      </c>
    </row>
    <row r="43" spans="1:16" ht="12.75" x14ac:dyDescent="0.2">
      <c r="B43" s="101" t="s">
        <v>517</v>
      </c>
    </row>
    <row r="44" spans="1:16" ht="12.75" x14ac:dyDescent="0.2">
      <c r="B44" s="101" t="s">
        <v>516</v>
      </c>
    </row>
  </sheetData>
  <mergeCells count="22">
    <mergeCell ref="C38:H38"/>
    <mergeCell ref="C4:I4"/>
    <mergeCell ref="F12:K12"/>
    <mergeCell ref="A9:F9"/>
    <mergeCell ref="J9:M9"/>
    <mergeCell ref="D8:L8"/>
    <mergeCell ref="A29:K29"/>
    <mergeCell ref="C32:H32"/>
    <mergeCell ref="C33:H33"/>
    <mergeCell ref="C37:H37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28 I15:J28 D15:G28">
    <cfRule type="cellIs" dxfId="99" priority="27" operator="equal">
      <formula>0</formula>
    </cfRule>
  </conditionalFormatting>
  <conditionalFormatting sqref="N9:O9">
    <cfRule type="cellIs" dxfId="98" priority="26" operator="equal">
      <formula>0</formula>
    </cfRule>
  </conditionalFormatting>
  <conditionalFormatting sqref="A9:F9">
    <cfRule type="containsText" dxfId="9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6" priority="23" operator="equal">
      <formula>0</formula>
    </cfRule>
  </conditionalFormatting>
  <conditionalFormatting sqref="O10">
    <cfRule type="cellIs" dxfId="95" priority="22" operator="equal">
      <formula>"20__. gada __. _________"</formula>
    </cfRule>
  </conditionalFormatting>
  <conditionalFormatting sqref="A29:K29">
    <cfRule type="containsText" dxfId="94" priority="21" operator="containsText" text="Tiešās izmaksas kopā, t. sk. darba devēja sociālais nodoklis __.__% ">
      <formula>NOT(ISERROR(SEARCH("Tiešās izmaksas kopā, t. sk. darba devēja sociālais nodoklis __.__% ",A29)))</formula>
    </cfRule>
  </conditionalFormatting>
  <conditionalFormatting sqref="H14:H28 K14:P28 L29:P29">
    <cfRule type="cellIs" dxfId="93" priority="16" operator="equal">
      <formula>0</formula>
    </cfRule>
  </conditionalFormatting>
  <conditionalFormatting sqref="C4:I4">
    <cfRule type="cellIs" dxfId="92" priority="15" operator="equal">
      <formula>0</formula>
    </cfRule>
  </conditionalFormatting>
  <conditionalFormatting sqref="C15:C28">
    <cfRule type="cellIs" dxfId="91" priority="14" operator="equal">
      <formula>0</formula>
    </cfRule>
  </conditionalFormatting>
  <conditionalFormatting sqref="D5:L8">
    <cfRule type="cellIs" dxfId="90" priority="11" operator="equal">
      <formula>0</formula>
    </cfRule>
  </conditionalFormatting>
  <conditionalFormatting sqref="A14:B14 D14:G14">
    <cfRule type="cellIs" dxfId="89" priority="10" operator="equal">
      <formula>0</formula>
    </cfRule>
  </conditionalFormatting>
  <conditionalFormatting sqref="C14">
    <cfRule type="cellIs" dxfId="88" priority="9" operator="equal">
      <formula>0</formula>
    </cfRule>
  </conditionalFormatting>
  <conditionalFormatting sqref="I14:J14">
    <cfRule type="cellIs" dxfId="87" priority="8" operator="equal">
      <formula>0</formula>
    </cfRule>
  </conditionalFormatting>
  <conditionalFormatting sqref="P10">
    <cfRule type="cellIs" dxfId="86" priority="7" operator="equal">
      <formula>"20__. gada __. _________"</formula>
    </cfRule>
  </conditionalFormatting>
  <conditionalFormatting sqref="C37:H37">
    <cfRule type="cellIs" dxfId="85" priority="4" operator="equal">
      <formula>0</formula>
    </cfRule>
  </conditionalFormatting>
  <conditionalFormatting sqref="C32:H32">
    <cfRule type="cellIs" dxfId="84" priority="3" operator="equal">
      <formula>0</formula>
    </cfRule>
  </conditionalFormatting>
  <conditionalFormatting sqref="C37:H37 C40 C32:H32">
    <cfRule type="cellIs" dxfId="83" priority="2" operator="equal">
      <formula>0</formula>
    </cfRule>
  </conditionalFormatting>
  <conditionalFormatting sqref="D1">
    <cfRule type="cellIs" dxfId="8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______________",A35)))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_________________________________",A40)))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18D-C76B-4B50-AB9D-0D61D66E1BC9}">
  <sheetPr codeName="Sheet9"/>
  <dimension ref="A1:P129"/>
  <sheetViews>
    <sheetView topLeftCell="A99" workbookViewId="0">
      <selection activeCell="B127" sqref="B127:B129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a'!A21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8" t="s">
        <v>268</v>
      </c>
      <c r="D2" s="148"/>
      <c r="E2" s="148"/>
      <c r="F2" s="148"/>
      <c r="G2" s="148"/>
      <c r="H2" s="148"/>
      <c r="I2" s="148"/>
      <c r="J2" s="29"/>
    </row>
    <row r="3" spans="1:16" x14ac:dyDescent="0.2">
      <c r="A3" s="30"/>
      <c r="B3" s="30"/>
      <c r="C3" s="111" t="s">
        <v>18</v>
      </c>
      <c r="D3" s="111"/>
      <c r="E3" s="111"/>
      <c r="F3" s="111"/>
      <c r="G3" s="111"/>
      <c r="H3" s="111"/>
      <c r="I3" s="111"/>
      <c r="J3" s="30"/>
    </row>
    <row r="4" spans="1:16" x14ac:dyDescent="0.2">
      <c r="A4" s="30"/>
      <c r="B4" s="30"/>
      <c r="C4" s="149" t="s">
        <v>53</v>
      </c>
      <c r="D4" s="149"/>
      <c r="E4" s="149"/>
      <c r="F4" s="149"/>
      <c r="G4" s="149"/>
      <c r="H4" s="149"/>
      <c r="I4" s="149"/>
      <c r="J4" s="30"/>
    </row>
    <row r="5" spans="1:16" x14ac:dyDescent="0.2">
      <c r="A5" s="23"/>
      <c r="B5" s="23"/>
      <c r="C5" s="27" t="s">
        <v>5</v>
      </c>
      <c r="D5" s="162" t="str">
        <f>'Kops a'!D6</f>
        <v>Daudzdzīvokļu dzīvojamā ēka</v>
      </c>
      <c r="E5" s="162"/>
      <c r="F5" s="162"/>
      <c r="G5" s="162"/>
      <c r="H5" s="162"/>
      <c r="I5" s="162"/>
      <c r="J5" s="162"/>
      <c r="K5" s="162"/>
      <c r="L5" s="16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2" t="str">
        <f>'Kops a'!D7</f>
        <v>Dzīvojamās ēkas fasādes vienkāršotā atjaunošana</v>
      </c>
      <c r="E6" s="162"/>
      <c r="F6" s="162"/>
      <c r="G6" s="162"/>
      <c r="H6" s="162"/>
      <c r="I6" s="162"/>
      <c r="J6" s="162"/>
      <c r="K6" s="162"/>
      <c r="L6" s="16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2" t="str">
        <f>'Kops a'!D8</f>
        <v>Daugavas iela 15, Liepāja</v>
      </c>
      <c r="E7" s="162"/>
      <c r="F7" s="162"/>
      <c r="G7" s="162"/>
      <c r="H7" s="162"/>
      <c r="I7" s="162"/>
      <c r="J7" s="162"/>
      <c r="K7" s="162"/>
      <c r="L7" s="16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2" t="str">
        <f>'Kops a'!D9</f>
        <v>EA-30-16</v>
      </c>
      <c r="E8" s="162"/>
      <c r="F8" s="162"/>
      <c r="G8" s="162"/>
      <c r="H8" s="162"/>
      <c r="I8" s="162"/>
      <c r="J8" s="162"/>
      <c r="K8" s="162"/>
      <c r="L8" s="162"/>
      <c r="M8" s="17"/>
      <c r="N8" s="17"/>
      <c r="O8" s="17"/>
      <c r="P8" s="17"/>
    </row>
    <row r="9" spans="1:16" ht="11.25" customHeight="1" x14ac:dyDescent="0.2">
      <c r="A9" s="150" t="s">
        <v>64</v>
      </c>
      <c r="B9" s="150"/>
      <c r="C9" s="150"/>
      <c r="D9" s="150"/>
      <c r="E9" s="150"/>
      <c r="F9" s="150"/>
      <c r="G9" s="31"/>
      <c r="H9" s="31"/>
      <c r="I9" s="31"/>
      <c r="J9" s="154" t="s">
        <v>40</v>
      </c>
      <c r="K9" s="154"/>
      <c r="L9" s="154"/>
      <c r="M9" s="154"/>
      <c r="N9" s="161">
        <f>P114</f>
        <v>0</v>
      </c>
      <c r="O9" s="16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A120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2" t="s">
        <v>24</v>
      </c>
      <c r="B12" s="156" t="s">
        <v>41</v>
      </c>
      <c r="C12" s="152" t="s">
        <v>42</v>
      </c>
      <c r="D12" s="159" t="s">
        <v>43</v>
      </c>
      <c r="E12" s="163" t="s">
        <v>44</v>
      </c>
      <c r="F12" s="151" t="s">
        <v>45</v>
      </c>
      <c r="G12" s="152"/>
      <c r="H12" s="152"/>
      <c r="I12" s="152"/>
      <c r="J12" s="152"/>
      <c r="K12" s="153"/>
      <c r="L12" s="151" t="s">
        <v>46</v>
      </c>
      <c r="M12" s="152"/>
      <c r="N12" s="152"/>
      <c r="O12" s="152"/>
      <c r="P12" s="153"/>
    </row>
    <row r="13" spans="1:16" ht="126.75" customHeight="1" thickBot="1" x14ac:dyDescent="0.25">
      <c r="A13" s="155"/>
      <c r="B13" s="157"/>
      <c r="C13" s="158"/>
      <c r="D13" s="160"/>
      <c r="E13" s="16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ht="22.5" x14ac:dyDescent="0.2">
      <c r="A14" s="64" t="s">
        <v>66</v>
      </c>
      <c r="B14" s="65"/>
      <c r="C14" s="66" t="s">
        <v>269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1</v>
      </c>
      <c r="B15" s="39" t="s">
        <v>65</v>
      </c>
      <c r="C15" s="47" t="s">
        <v>270</v>
      </c>
      <c r="D15" s="25" t="s">
        <v>79</v>
      </c>
      <c r="E15" s="70">
        <v>116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ht="22.5" x14ac:dyDescent="0.2">
      <c r="A16" s="38">
        <v>2</v>
      </c>
      <c r="B16" s="39" t="s">
        <v>65</v>
      </c>
      <c r="C16" s="47" t="s">
        <v>271</v>
      </c>
      <c r="D16" s="25" t="s">
        <v>79</v>
      </c>
      <c r="E16" s="70">
        <v>58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3</v>
      </c>
      <c r="B17" s="39" t="s">
        <v>65</v>
      </c>
      <c r="C17" s="47" t="s">
        <v>272</v>
      </c>
      <c r="D17" s="25" t="s">
        <v>74</v>
      </c>
      <c r="E17" s="70">
        <v>96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 t="s">
        <v>65</v>
      </c>
      <c r="C18" s="47" t="s">
        <v>273</v>
      </c>
      <c r="D18" s="25" t="s">
        <v>136</v>
      </c>
      <c r="E18" s="70">
        <v>1.9400000000000004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66</v>
      </c>
      <c r="B19" s="39"/>
      <c r="C19" s="47" t="s">
        <v>274</v>
      </c>
      <c r="D19" s="25" t="s">
        <v>136</v>
      </c>
      <c r="E19" s="70">
        <v>2.1340000000000008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66</v>
      </c>
      <c r="B20" s="39"/>
      <c r="C20" s="47" t="s">
        <v>275</v>
      </c>
      <c r="D20" s="25" t="s">
        <v>102</v>
      </c>
      <c r="E20" s="70">
        <v>67.90000000000002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5</v>
      </c>
      <c r="B21" s="39" t="s">
        <v>65</v>
      </c>
      <c r="C21" s="47" t="s">
        <v>276</v>
      </c>
      <c r="D21" s="25" t="s">
        <v>102</v>
      </c>
      <c r="E21" s="70">
        <v>214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6</v>
      </c>
      <c r="B22" s="39" t="s">
        <v>65</v>
      </c>
      <c r="C22" s="47" t="s">
        <v>277</v>
      </c>
      <c r="D22" s="25" t="s">
        <v>79</v>
      </c>
      <c r="E22" s="70">
        <v>15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66</v>
      </c>
      <c r="B23" s="39"/>
      <c r="C23" s="47" t="s">
        <v>278</v>
      </c>
      <c r="D23" s="25" t="s">
        <v>102</v>
      </c>
      <c r="E23" s="70">
        <v>6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7</v>
      </c>
      <c r="B24" s="39" t="s">
        <v>65</v>
      </c>
      <c r="C24" s="47" t="s">
        <v>279</v>
      </c>
      <c r="D24" s="25" t="s">
        <v>136</v>
      </c>
      <c r="E24" s="70">
        <v>1.23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 t="s">
        <v>66</v>
      </c>
      <c r="B25" s="39"/>
      <c r="C25" s="47" t="s">
        <v>280</v>
      </c>
      <c r="D25" s="25" t="s">
        <v>136</v>
      </c>
      <c r="E25" s="70">
        <v>1.353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 t="s">
        <v>66</v>
      </c>
      <c r="B26" s="39"/>
      <c r="C26" s="47" t="s">
        <v>281</v>
      </c>
      <c r="D26" s="25" t="s">
        <v>138</v>
      </c>
      <c r="E26" s="70">
        <v>200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66</v>
      </c>
      <c r="B27" s="39"/>
      <c r="C27" s="47" t="s">
        <v>282</v>
      </c>
      <c r="D27" s="25" t="s">
        <v>138</v>
      </c>
      <c r="E27" s="70">
        <v>318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66</v>
      </c>
      <c r="B28" s="39"/>
      <c r="C28" s="47" t="s">
        <v>283</v>
      </c>
      <c r="D28" s="25" t="s">
        <v>138</v>
      </c>
      <c r="E28" s="70">
        <v>318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45" x14ac:dyDescent="0.2">
      <c r="A29" s="38">
        <v>8</v>
      </c>
      <c r="B29" s="39" t="s">
        <v>65</v>
      </c>
      <c r="C29" s="47" t="s">
        <v>284</v>
      </c>
      <c r="D29" s="25" t="s">
        <v>79</v>
      </c>
      <c r="E29" s="70">
        <v>116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>
        <v>9</v>
      </c>
      <c r="B30" s="39" t="s">
        <v>65</v>
      </c>
      <c r="C30" s="47" t="s">
        <v>285</v>
      </c>
      <c r="D30" s="25" t="s">
        <v>79</v>
      </c>
      <c r="E30" s="70">
        <v>116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>
        <v>10</v>
      </c>
      <c r="B31" s="39" t="s">
        <v>65</v>
      </c>
      <c r="C31" s="47" t="s">
        <v>286</v>
      </c>
      <c r="D31" s="25" t="s">
        <v>79</v>
      </c>
      <c r="E31" s="70">
        <v>65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66</v>
      </c>
      <c r="B32" s="39"/>
      <c r="C32" s="47" t="s">
        <v>287</v>
      </c>
      <c r="D32" s="25" t="s">
        <v>79</v>
      </c>
      <c r="E32" s="70">
        <v>68.25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 t="s">
        <v>66</v>
      </c>
      <c r="B33" s="39"/>
      <c r="C33" s="47" t="s">
        <v>288</v>
      </c>
      <c r="D33" s="25" t="s">
        <v>102</v>
      </c>
      <c r="E33" s="70">
        <v>585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 t="s">
        <v>66</v>
      </c>
      <c r="B34" s="39"/>
      <c r="C34" s="47" t="s">
        <v>289</v>
      </c>
      <c r="D34" s="25" t="s">
        <v>166</v>
      </c>
      <c r="E34" s="70">
        <v>16.25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11</v>
      </c>
      <c r="B35" s="39" t="s">
        <v>65</v>
      </c>
      <c r="C35" s="47" t="s">
        <v>290</v>
      </c>
      <c r="D35" s="25" t="s">
        <v>79</v>
      </c>
      <c r="E35" s="70">
        <v>65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66</v>
      </c>
      <c r="B36" s="39"/>
      <c r="C36" s="47" t="s">
        <v>291</v>
      </c>
      <c r="D36" s="25" t="s">
        <v>102</v>
      </c>
      <c r="E36" s="70">
        <v>6.5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66</v>
      </c>
      <c r="B37" s="39"/>
      <c r="C37" s="47" t="s">
        <v>288</v>
      </c>
      <c r="D37" s="25" t="s">
        <v>102</v>
      </c>
      <c r="E37" s="70">
        <v>585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 t="s">
        <v>66</v>
      </c>
      <c r="B38" s="39"/>
      <c r="C38" s="47" t="s">
        <v>292</v>
      </c>
      <c r="D38" s="25" t="s">
        <v>79</v>
      </c>
      <c r="E38" s="70">
        <v>71.5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66</v>
      </c>
      <c r="B39" s="39"/>
      <c r="C39" s="47" t="s">
        <v>293</v>
      </c>
      <c r="D39" s="25" t="s">
        <v>102</v>
      </c>
      <c r="E39" s="70">
        <v>39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66</v>
      </c>
      <c r="B40" s="39"/>
      <c r="C40" s="47" t="s">
        <v>294</v>
      </c>
      <c r="D40" s="25" t="s">
        <v>295</v>
      </c>
      <c r="E40" s="70">
        <v>9.75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12</v>
      </c>
      <c r="B41" s="39" t="s">
        <v>65</v>
      </c>
      <c r="C41" s="47" t="s">
        <v>296</v>
      </c>
      <c r="D41" s="25" t="s">
        <v>79</v>
      </c>
      <c r="E41" s="70">
        <v>8.4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>
        <v>13</v>
      </c>
      <c r="B42" s="39" t="s">
        <v>65</v>
      </c>
      <c r="C42" s="47" t="s">
        <v>297</v>
      </c>
      <c r="D42" s="25" t="s">
        <v>79</v>
      </c>
      <c r="E42" s="70">
        <v>40.32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>
        <v>14</v>
      </c>
      <c r="B43" s="39" t="s">
        <v>65</v>
      </c>
      <c r="C43" s="47" t="s">
        <v>298</v>
      </c>
      <c r="D43" s="25" t="s">
        <v>79</v>
      </c>
      <c r="E43" s="70">
        <v>35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>
        <v>15</v>
      </c>
      <c r="B44" s="39" t="s">
        <v>65</v>
      </c>
      <c r="C44" s="47" t="s">
        <v>299</v>
      </c>
      <c r="D44" s="25" t="s">
        <v>79</v>
      </c>
      <c r="E44" s="70">
        <v>116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>
        <v>16</v>
      </c>
      <c r="B45" s="39" t="s">
        <v>65</v>
      </c>
      <c r="C45" s="47" t="s">
        <v>300</v>
      </c>
      <c r="D45" s="25" t="s">
        <v>79</v>
      </c>
      <c r="E45" s="70">
        <v>116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22.5" x14ac:dyDescent="0.2">
      <c r="A46" s="38">
        <v>17</v>
      </c>
      <c r="B46" s="39" t="s">
        <v>65</v>
      </c>
      <c r="C46" s="47" t="s">
        <v>301</v>
      </c>
      <c r="D46" s="25" t="s">
        <v>74</v>
      </c>
      <c r="E46" s="70">
        <v>96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x14ac:dyDescent="0.2">
      <c r="A47" s="38">
        <v>18</v>
      </c>
      <c r="B47" s="39" t="s">
        <v>65</v>
      </c>
      <c r="C47" s="47" t="s">
        <v>302</v>
      </c>
      <c r="D47" s="25" t="s">
        <v>74</v>
      </c>
      <c r="E47" s="70">
        <v>262.8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22.5" x14ac:dyDescent="0.2">
      <c r="A48" s="38" t="s">
        <v>66</v>
      </c>
      <c r="B48" s="39"/>
      <c r="C48" s="47" t="s">
        <v>303</v>
      </c>
      <c r="D48" s="25"/>
      <c r="E48" s="70"/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>
        <v>19</v>
      </c>
      <c r="B49" s="39" t="s">
        <v>65</v>
      </c>
      <c r="C49" s="47" t="s">
        <v>304</v>
      </c>
      <c r="D49" s="25" t="s">
        <v>79</v>
      </c>
      <c r="E49" s="70">
        <v>29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x14ac:dyDescent="0.2">
      <c r="A50" s="38">
        <v>20</v>
      </c>
      <c r="B50" s="39" t="s">
        <v>65</v>
      </c>
      <c r="C50" s="47" t="s">
        <v>305</v>
      </c>
      <c r="D50" s="25" t="s">
        <v>74</v>
      </c>
      <c r="E50" s="70">
        <v>96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>
        <v>21</v>
      </c>
      <c r="B51" s="39" t="s">
        <v>65</v>
      </c>
      <c r="C51" s="47" t="s">
        <v>306</v>
      </c>
      <c r="D51" s="25" t="s">
        <v>79</v>
      </c>
      <c r="E51" s="70">
        <v>96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22</v>
      </c>
      <c r="B52" s="39" t="s">
        <v>65</v>
      </c>
      <c r="C52" s="47" t="s">
        <v>307</v>
      </c>
      <c r="D52" s="25" t="s">
        <v>74</v>
      </c>
      <c r="E52" s="70">
        <v>96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>
        <v>23</v>
      </c>
      <c r="B53" s="39" t="s">
        <v>65</v>
      </c>
      <c r="C53" s="47" t="s">
        <v>308</v>
      </c>
      <c r="D53" s="25" t="s">
        <v>74</v>
      </c>
      <c r="E53" s="70">
        <v>96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22.5" x14ac:dyDescent="0.2">
      <c r="A54" s="38">
        <v>24</v>
      </c>
      <c r="B54" s="39" t="s">
        <v>65</v>
      </c>
      <c r="C54" s="47" t="s">
        <v>309</v>
      </c>
      <c r="D54" s="25" t="s">
        <v>138</v>
      </c>
      <c r="E54" s="70">
        <v>15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 t="s">
        <v>66</v>
      </c>
      <c r="B55" s="39"/>
      <c r="C55" s="47" t="s">
        <v>310</v>
      </c>
      <c r="D55" s="25"/>
      <c r="E55" s="70"/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ht="22.5" x14ac:dyDescent="0.2">
      <c r="A56" s="38">
        <v>25</v>
      </c>
      <c r="B56" s="39" t="s">
        <v>65</v>
      </c>
      <c r="C56" s="47" t="s">
        <v>311</v>
      </c>
      <c r="D56" s="25" t="s">
        <v>74</v>
      </c>
      <c r="E56" s="70">
        <v>102.4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26</v>
      </c>
      <c r="B57" s="39" t="s">
        <v>65</v>
      </c>
      <c r="C57" s="47" t="s">
        <v>312</v>
      </c>
      <c r="D57" s="25" t="s">
        <v>136</v>
      </c>
      <c r="E57" s="70">
        <v>0.61439999999999995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 t="s">
        <v>66</v>
      </c>
      <c r="B58" s="39"/>
      <c r="C58" s="47" t="s">
        <v>313</v>
      </c>
      <c r="D58" s="25" t="s">
        <v>136</v>
      </c>
      <c r="E58" s="70">
        <v>0.67584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ht="22.5" x14ac:dyDescent="0.2">
      <c r="A59" s="38" t="s">
        <v>66</v>
      </c>
      <c r="B59" s="39"/>
      <c r="C59" s="47" t="s">
        <v>314</v>
      </c>
      <c r="D59" s="25" t="s">
        <v>76</v>
      </c>
      <c r="E59" s="70">
        <v>409.6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>
        <v>27</v>
      </c>
      <c r="B60" s="39" t="s">
        <v>65</v>
      </c>
      <c r="C60" s="47" t="s">
        <v>315</v>
      </c>
      <c r="D60" s="25" t="s">
        <v>79</v>
      </c>
      <c r="E60" s="70">
        <v>30.72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22.5" x14ac:dyDescent="0.2">
      <c r="A61" s="38">
        <v>28</v>
      </c>
      <c r="B61" s="39" t="s">
        <v>65</v>
      </c>
      <c r="C61" s="47" t="s">
        <v>316</v>
      </c>
      <c r="D61" s="25" t="s">
        <v>136</v>
      </c>
      <c r="E61" s="70">
        <v>0.5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 t="s">
        <v>66</v>
      </c>
      <c r="B62" s="39"/>
      <c r="C62" s="47" t="s">
        <v>230</v>
      </c>
      <c r="D62" s="25" t="s">
        <v>231</v>
      </c>
      <c r="E62" s="70">
        <v>0.52500000000000002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ht="22.5" x14ac:dyDescent="0.2">
      <c r="A63" s="38">
        <v>29</v>
      </c>
      <c r="B63" s="39" t="s">
        <v>65</v>
      </c>
      <c r="C63" s="47" t="s">
        <v>317</v>
      </c>
      <c r="D63" s="25" t="s">
        <v>79</v>
      </c>
      <c r="E63" s="70">
        <v>51.2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x14ac:dyDescent="0.2">
      <c r="A64" s="38" t="s">
        <v>66</v>
      </c>
      <c r="B64" s="39"/>
      <c r="C64" s="47" t="s">
        <v>318</v>
      </c>
      <c r="D64" s="25" t="s">
        <v>79</v>
      </c>
      <c r="E64" s="70">
        <v>53.760000000000005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ht="22.5" x14ac:dyDescent="0.2">
      <c r="A65" s="38" t="s">
        <v>66</v>
      </c>
      <c r="B65" s="39"/>
      <c r="C65" s="47" t="s">
        <v>319</v>
      </c>
      <c r="D65" s="25" t="s">
        <v>102</v>
      </c>
      <c r="E65" s="70">
        <v>82.88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ht="22.5" x14ac:dyDescent="0.2">
      <c r="A66" s="38" t="s">
        <v>66</v>
      </c>
      <c r="B66" s="39"/>
      <c r="C66" s="47" t="s">
        <v>320</v>
      </c>
      <c r="D66" s="25" t="s">
        <v>76</v>
      </c>
      <c r="E66" s="70">
        <v>409.6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ht="22.5" x14ac:dyDescent="0.2">
      <c r="A67" s="38">
        <v>30</v>
      </c>
      <c r="B67" s="39" t="s">
        <v>65</v>
      </c>
      <c r="C67" s="47" t="s">
        <v>321</v>
      </c>
      <c r="D67" s="25" t="s">
        <v>74</v>
      </c>
      <c r="E67" s="70">
        <v>102.4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ht="22.5" x14ac:dyDescent="0.2">
      <c r="A68" s="38" t="s">
        <v>66</v>
      </c>
      <c r="B68" s="39"/>
      <c r="C68" s="47" t="s">
        <v>322</v>
      </c>
      <c r="D68" s="25"/>
      <c r="E68" s="70"/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ht="22.5" x14ac:dyDescent="0.2">
      <c r="A69" s="38">
        <v>31</v>
      </c>
      <c r="B69" s="39" t="s">
        <v>65</v>
      </c>
      <c r="C69" s="47" t="s">
        <v>323</v>
      </c>
      <c r="D69" s="25" t="s">
        <v>74</v>
      </c>
      <c r="E69" s="70">
        <v>29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ht="22.5" x14ac:dyDescent="0.2">
      <c r="A70" s="38" t="s">
        <v>66</v>
      </c>
      <c r="B70" s="39"/>
      <c r="C70" s="47" t="s">
        <v>324</v>
      </c>
      <c r="D70" s="25" t="s">
        <v>136</v>
      </c>
      <c r="E70" s="70">
        <v>0.83519999999999994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x14ac:dyDescent="0.2">
      <c r="A71" s="38" t="s">
        <v>66</v>
      </c>
      <c r="B71" s="39"/>
      <c r="C71" s="47" t="s">
        <v>230</v>
      </c>
      <c r="D71" s="25" t="s">
        <v>231</v>
      </c>
      <c r="E71" s="70">
        <v>0.87695999999999996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ht="22.5" x14ac:dyDescent="0.2">
      <c r="A72" s="38">
        <v>32</v>
      </c>
      <c r="B72" s="39" t="s">
        <v>65</v>
      </c>
      <c r="C72" s="47" t="s">
        <v>325</v>
      </c>
      <c r="D72" s="25" t="s">
        <v>79</v>
      </c>
      <c r="E72" s="70">
        <v>8.6999999999999993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ht="22.5" x14ac:dyDescent="0.2">
      <c r="A73" s="38">
        <v>33</v>
      </c>
      <c r="B73" s="39" t="s">
        <v>65</v>
      </c>
      <c r="C73" s="47" t="s">
        <v>326</v>
      </c>
      <c r="D73" s="25" t="s">
        <v>79</v>
      </c>
      <c r="E73" s="70">
        <v>29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x14ac:dyDescent="0.2">
      <c r="A74" s="38" t="s">
        <v>66</v>
      </c>
      <c r="B74" s="39"/>
      <c r="C74" s="47" t="s">
        <v>318</v>
      </c>
      <c r="D74" s="25" t="s">
        <v>79</v>
      </c>
      <c r="E74" s="70">
        <v>30.450000000000003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ht="22.5" x14ac:dyDescent="0.2">
      <c r="A75" s="38" t="s">
        <v>66</v>
      </c>
      <c r="B75" s="39"/>
      <c r="C75" s="47" t="s">
        <v>327</v>
      </c>
      <c r="D75" s="25" t="s">
        <v>76</v>
      </c>
      <c r="E75" s="70">
        <v>174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ht="22.5" x14ac:dyDescent="0.2">
      <c r="A76" s="38" t="s">
        <v>66</v>
      </c>
      <c r="B76" s="39"/>
      <c r="C76" s="47" t="s">
        <v>328</v>
      </c>
      <c r="D76" s="25" t="s">
        <v>76</v>
      </c>
      <c r="E76" s="70">
        <v>174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ht="22.5" x14ac:dyDescent="0.2">
      <c r="A77" s="38">
        <v>34</v>
      </c>
      <c r="B77" s="39" t="s">
        <v>65</v>
      </c>
      <c r="C77" s="47" t="s">
        <v>329</v>
      </c>
      <c r="D77" s="25" t="s">
        <v>74</v>
      </c>
      <c r="E77" s="70">
        <v>29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 t="s">
        <v>66</v>
      </c>
      <c r="B78" s="39"/>
      <c r="C78" s="47" t="s">
        <v>330</v>
      </c>
      <c r="D78" s="25"/>
      <c r="E78" s="70"/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ht="33.75" x14ac:dyDescent="0.2">
      <c r="A79" s="38">
        <v>35</v>
      </c>
      <c r="B79" s="39" t="s">
        <v>65</v>
      </c>
      <c r="C79" s="47" t="s">
        <v>331</v>
      </c>
      <c r="D79" s="25" t="s">
        <v>79</v>
      </c>
      <c r="E79" s="70">
        <v>61.44</v>
      </c>
      <c r="F79" s="71"/>
      <c r="G79" s="68"/>
      <c r="H79" s="48">
        <f t="shared" ref="H79:H113" si="7">ROUND(F79*G79,2)</f>
        <v>0</v>
      </c>
      <c r="I79" s="68"/>
      <c r="J79" s="68"/>
      <c r="K79" s="49">
        <f t="shared" ref="K79:K113" si="8">SUM(H79:J79)</f>
        <v>0</v>
      </c>
      <c r="L79" s="50">
        <f t="shared" ref="L79:L113" si="9">ROUND(E79*F79,2)</f>
        <v>0</v>
      </c>
      <c r="M79" s="48">
        <f t="shared" ref="M79:M113" si="10">ROUND(H79*E79,2)</f>
        <v>0</v>
      </c>
      <c r="N79" s="48">
        <f t="shared" ref="N79:N113" si="11">ROUND(I79*E79,2)</f>
        <v>0</v>
      </c>
      <c r="O79" s="48">
        <f t="shared" ref="O79:O113" si="12">ROUND(J79*E79,2)</f>
        <v>0</v>
      </c>
      <c r="P79" s="49">
        <f t="shared" ref="P79:P113" si="13">SUM(M79:O79)</f>
        <v>0</v>
      </c>
    </row>
    <row r="80" spans="1:16" ht="22.5" x14ac:dyDescent="0.2">
      <c r="A80" s="38">
        <v>36</v>
      </c>
      <c r="B80" s="39" t="s">
        <v>65</v>
      </c>
      <c r="C80" s="47" t="s">
        <v>332</v>
      </c>
      <c r="D80" s="25" t="s">
        <v>74</v>
      </c>
      <c r="E80" s="70">
        <v>107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33.75" x14ac:dyDescent="0.2">
      <c r="A81" s="38">
        <v>37</v>
      </c>
      <c r="B81" s="39" t="s">
        <v>65</v>
      </c>
      <c r="C81" s="47" t="s">
        <v>333</v>
      </c>
      <c r="D81" s="25" t="s">
        <v>334</v>
      </c>
      <c r="E81" s="70">
        <v>8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ht="22.5" x14ac:dyDescent="0.2">
      <c r="A82" s="38" t="s">
        <v>66</v>
      </c>
      <c r="B82" s="39"/>
      <c r="C82" s="47" t="s">
        <v>335</v>
      </c>
      <c r="D82" s="25"/>
      <c r="E82" s="70"/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22.5" x14ac:dyDescent="0.2">
      <c r="A83" s="38">
        <v>38</v>
      </c>
      <c r="B83" s="39" t="s">
        <v>65</v>
      </c>
      <c r="C83" s="47" t="s">
        <v>336</v>
      </c>
      <c r="D83" s="25" t="s">
        <v>79</v>
      </c>
      <c r="E83" s="70">
        <v>912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x14ac:dyDescent="0.2">
      <c r="A84" s="38" t="s">
        <v>66</v>
      </c>
      <c r="B84" s="39"/>
      <c r="C84" s="47" t="s">
        <v>337</v>
      </c>
      <c r="D84" s="25"/>
      <c r="E84" s="70"/>
      <c r="F84" s="71"/>
      <c r="G84" s="68"/>
      <c r="H84" s="48">
        <f t="shared" si="7"/>
        <v>0</v>
      </c>
      <c r="I84" s="68"/>
      <c r="J84" s="68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ht="22.5" x14ac:dyDescent="0.2">
      <c r="A85" s="38">
        <v>39</v>
      </c>
      <c r="B85" s="39" t="s">
        <v>65</v>
      </c>
      <c r="C85" s="47" t="s">
        <v>338</v>
      </c>
      <c r="D85" s="25" t="s">
        <v>79</v>
      </c>
      <c r="E85" s="70">
        <v>91.2</v>
      </c>
      <c r="F85" s="71"/>
      <c r="G85" s="68"/>
      <c r="H85" s="48">
        <f t="shared" si="7"/>
        <v>0</v>
      </c>
      <c r="I85" s="68"/>
      <c r="J85" s="68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ht="22.5" x14ac:dyDescent="0.2">
      <c r="A86" s="38">
        <v>40</v>
      </c>
      <c r="B86" s="39" t="s">
        <v>65</v>
      </c>
      <c r="C86" s="47" t="s">
        <v>339</v>
      </c>
      <c r="D86" s="25" t="s">
        <v>79</v>
      </c>
      <c r="E86" s="70">
        <v>53</v>
      </c>
      <c r="F86" s="71"/>
      <c r="G86" s="68"/>
      <c r="H86" s="48">
        <f t="shared" si="7"/>
        <v>0</v>
      </c>
      <c r="I86" s="68"/>
      <c r="J86" s="68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x14ac:dyDescent="0.2">
      <c r="A87" s="38">
        <v>41</v>
      </c>
      <c r="B87" s="39" t="s">
        <v>65</v>
      </c>
      <c r="C87" s="47" t="s">
        <v>340</v>
      </c>
      <c r="D87" s="25" t="s">
        <v>79</v>
      </c>
      <c r="E87" s="70">
        <v>53</v>
      </c>
      <c r="F87" s="71"/>
      <c r="G87" s="68"/>
      <c r="H87" s="48">
        <f t="shared" si="7"/>
        <v>0</v>
      </c>
      <c r="I87" s="68"/>
      <c r="J87" s="68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ht="45" x14ac:dyDescent="0.2">
      <c r="A88" s="38">
        <v>42</v>
      </c>
      <c r="B88" s="39" t="s">
        <v>65</v>
      </c>
      <c r="C88" s="47" t="s">
        <v>341</v>
      </c>
      <c r="D88" s="25" t="s">
        <v>79</v>
      </c>
      <c r="E88" s="70">
        <v>6.24</v>
      </c>
      <c r="F88" s="71"/>
      <c r="G88" s="68"/>
      <c r="H88" s="48">
        <f t="shared" si="7"/>
        <v>0</v>
      </c>
      <c r="I88" s="68"/>
      <c r="J88" s="68"/>
      <c r="K88" s="49">
        <f t="shared" si="8"/>
        <v>0</v>
      </c>
      <c r="L88" s="50">
        <f t="shared" si="9"/>
        <v>0</v>
      </c>
      <c r="M88" s="48">
        <f t="shared" si="10"/>
        <v>0</v>
      </c>
      <c r="N88" s="48">
        <f t="shared" si="11"/>
        <v>0</v>
      </c>
      <c r="O88" s="48">
        <f t="shared" si="12"/>
        <v>0</v>
      </c>
      <c r="P88" s="49">
        <f t="shared" si="13"/>
        <v>0</v>
      </c>
    </row>
    <row r="89" spans="1:16" x14ac:dyDescent="0.2">
      <c r="A89" s="38">
        <v>43</v>
      </c>
      <c r="B89" s="39" t="s">
        <v>65</v>
      </c>
      <c r="C89" s="47" t="s">
        <v>342</v>
      </c>
      <c r="D89" s="25" t="s">
        <v>79</v>
      </c>
      <c r="E89" s="70">
        <v>6.24</v>
      </c>
      <c r="F89" s="71"/>
      <c r="G89" s="68"/>
      <c r="H89" s="48">
        <f t="shared" si="7"/>
        <v>0</v>
      </c>
      <c r="I89" s="68"/>
      <c r="J89" s="68"/>
      <c r="K89" s="49">
        <f t="shared" si="8"/>
        <v>0</v>
      </c>
      <c r="L89" s="50">
        <f t="shared" si="9"/>
        <v>0</v>
      </c>
      <c r="M89" s="48">
        <f t="shared" si="10"/>
        <v>0</v>
      </c>
      <c r="N89" s="48">
        <f t="shared" si="11"/>
        <v>0</v>
      </c>
      <c r="O89" s="48">
        <f t="shared" si="12"/>
        <v>0</v>
      </c>
      <c r="P89" s="49">
        <f t="shared" si="13"/>
        <v>0</v>
      </c>
    </row>
    <row r="90" spans="1:16" x14ac:dyDescent="0.2">
      <c r="A90" s="38">
        <v>44</v>
      </c>
      <c r="B90" s="39" t="s">
        <v>65</v>
      </c>
      <c r="C90" s="47" t="s">
        <v>343</v>
      </c>
      <c r="D90" s="25" t="s">
        <v>79</v>
      </c>
      <c r="E90" s="70">
        <v>6.24</v>
      </c>
      <c r="F90" s="71"/>
      <c r="G90" s="68"/>
      <c r="H90" s="48">
        <f t="shared" si="7"/>
        <v>0</v>
      </c>
      <c r="I90" s="68"/>
      <c r="J90" s="68"/>
      <c r="K90" s="49">
        <f t="shared" si="8"/>
        <v>0</v>
      </c>
      <c r="L90" s="50">
        <f t="shared" si="9"/>
        <v>0</v>
      </c>
      <c r="M90" s="48">
        <f t="shared" si="10"/>
        <v>0</v>
      </c>
      <c r="N90" s="48">
        <f t="shared" si="11"/>
        <v>0</v>
      </c>
      <c r="O90" s="48">
        <f t="shared" si="12"/>
        <v>0</v>
      </c>
      <c r="P90" s="49">
        <f t="shared" si="13"/>
        <v>0</v>
      </c>
    </row>
    <row r="91" spans="1:16" x14ac:dyDescent="0.2">
      <c r="A91" s="38" t="s">
        <v>66</v>
      </c>
      <c r="B91" s="39"/>
      <c r="C91" s="47" t="s">
        <v>344</v>
      </c>
      <c r="D91" s="25"/>
      <c r="E91" s="70"/>
      <c r="F91" s="71"/>
      <c r="G91" s="68"/>
      <c r="H91" s="48">
        <f t="shared" si="7"/>
        <v>0</v>
      </c>
      <c r="I91" s="68"/>
      <c r="J91" s="68"/>
      <c r="K91" s="49">
        <f t="shared" si="8"/>
        <v>0</v>
      </c>
      <c r="L91" s="50">
        <f t="shared" si="9"/>
        <v>0</v>
      </c>
      <c r="M91" s="48">
        <f t="shared" si="10"/>
        <v>0</v>
      </c>
      <c r="N91" s="48">
        <f t="shared" si="11"/>
        <v>0</v>
      </c>
      <c r="O91" s="48">
        <f t="shared" si="12"/>
        <v>0</v>
      </c>
      <c r="P91" s="49">
        <f t="shared" si="13"/>
        <v>0</v>
      </c>
    </row>
    <row r="92" spans="1:16" ht="56.25" x14ac:dyDescent="0.2">
      <c r="A92" s="38">
        <v>45</v>
      </c>
      <c r="B92" s="39" t="s">
        <v>65</v>
      </c>
      <c r="C92" s="47" t="s">
        <v>345</v>
      </c>
      <c r="D92" s="25" t="s">
        <v>74</v>
      </c>
      <c r="E92" s="70">
        <v>25</v>
      </c>
      <c r="F92" s="71"/>
      <c r="G92" s="68"/>
      <c r="H92" s="48">
        <f t="shared" si="7"/>
        <v>0</v>
      </c>
      <c r="I92" s="68"/>
      <c r="J92" s="68"/>
      <c r="K92" s="49">
        <f t="shared" si="8"/>
        <v>0</v>
      </c>
      <c r="L92" s="50">
        <f t="shared" si="9"/>
        <v>0</v>
      </c>
      <c r="M92" s="48">
        <f t="shared" si="10"/>
        <v>0</v>
      </c>
      <c r="N92" s="48">
        <f t="shared" si="11"/>
        <v>0</v>
      </c>
      <c r="O92" s="48">
        <f t="shared" si="12"/>
        <v>0</v>
      </c>
      <c r="P92" s="49">
        <f t="shared" si="13"/>
        <v>0</v>
      </c>
    </row>
    <row r="93" spans="1:16" ht="22.5" x14ac:dyDescent="0.2">
      <c r="A93" s="38">
        <v>46</v>
      </c>
      <c r="B93" s="39" t="s">
        <v>65</v>
      </c>
      <c r="C93" s="47" t="s">
        <v>346</v>
      </c>
      <c r="D93" s="25" t="s">
        <v>74</v>
      </c>
      <c r="E93" s="70">
        <v>25</v>
      </c>
      <c r="F93" s="71"/>
      <c r="G93" s="68"/>
      <c r="H93" s="48">
        <f t="shared" si="7"/>
        <v>0</v>
      </c>
      <c r="I93" s="68"/>
      <c r="J93" s="68"/>
      <c r="K93" s="49">
        <f t="shared" si="8"/>
        <v>0</v>
      </c>
      <c r="L93" s="50">
        <f t="shared" si="9"/>
        <v>0</v>
      </c>
      <c r="M93" s="48">
        <f t="shared" si="10"/>
        <v>0</v>
      </c>
      <c r="N93" s="48">
        <f t="shared" si="11"/>
        <v>0</v>
      </c>
      <c r="O93" s="48">
        <f t="shared" si="12"/>
        <v>0</v>
      </c>
      <c r="P93" s="49">
        <f t="shared" si="13"/>
        <v>0</v>
      </c>
    </row>
    <row r="94" spans="1:16" x14ac:dyDescent="0.2">
      <c r="A94" s="38" t="s">
        <v>66</v>
      </c>
      <c r="B94" s="39"/>
      <c r="C94" s="47" t="s">
        <v>347</v>
      </c>
      <c r="D94" s="25"/>
      <c r="E94" s="70"/>
      <c r="F94" s="71"/>
      <c r="G94" s="68"/>
      <c r="H94" s="48">
        <f t="shared" si="7"/>
        <v>0</v>
      </c>
      <c r="I94" s="68"/>
      <c r="J94" s="68"/>
      <c r="K94" s="49">
        <f t="shared" si="8"/>
        <v>0</v>
      </c>
      <c r="L94" s="50">
        <f t="shared" si="9"/>
        <v>0</v>
      </c>
      <c r="M94" s="48">
        <f t="shared" si="10"/>
        <v>0</v>
      </c>
      <c r="N94" s="48">
        <f t="shared" si="11"/>
        <v>0</v>
      </c>
      <c r="O94" s="48">
        <f t="shared" si="12"/>
        <v>0</v>
      </c>
      <c r="P94" s="49">
        <f t="shared" si="13"/>
        <v>0</v>
      </c>
    </row>
    <row r="95" spans="1:16" x14ac:dyDescent="0.2">
      <c r="A95" s="38">
        <v>47</v>
      </c>
      <c r="B95" s="39" t="s">
        <v>65</v>
      </c>
      <c r="C95" s="47" t="s">
        <v>348</v>
      </c>
      <c r="D95" s="25" t="s">
        <v>74</v>
      </c>
      <c r="E95" s="70">
        <v>420</v>
      </c>
      <c r="F95" s="71"/>
      <c r="G95" s="68"/>
      <c r="H95" s="48">
        <f t="shared" si="7"/>
        <v>0</v>
      </c>
      <c r="I95" s="68"/>
      <c r="J95" s="68"/>
      <c r="K95" s="49">
        <f t="shared" si="8"/>
        <v>0</v>
      </c>
      <c r="L95" s="50">
        <f t="shared" si="9"/>
        <v>0</v>
      </c>
      <c r="M95" s="48">
        <f t="shared" si="10"/>
        <v>0</v>
      </c>
      <c r="N95" s="48">
        <f t="shared" si="11"/>
        <v>0</v>
      </c>
      <c r="O95" s="48">
        <f t="shared" si="12"/>
        <v>0</v>
      </c>
      <c r="P95" s="49">
        <f t="shared" si="13"/>
        <v>0</v>
      </c>
    </row>
    <row r="96" spans="1:16" ht="22.5" x14ac:dyDescent="0.2">
      <c r="A96" s="38">
        <v>48</v>
      </c>
      <c r="B96" s="39" t="s">
        <v>65</v>
      </c>
      <c r="C96" s="47" t="s">
        <v>349</v>
      </c>
      <c r="D96" s="25" t="s">
        <v>79</v>
      </c>
      <c r="E96" s="70">
        <v>912</v>
      </c>
      <c r="F96" s="71"/>
      <c r="G96" s="68"/>
      <c r="H96" s="48">
        <f t="shared" si="7"/>
        <v>0</v>
      </c>
      <c r="I96" s="68"/>
      <c r="J96" s="68"/>
      <c r="K96" s="49">
        <f t="shared" si="8"/>
        <v>0</v>
      </c>
      <c r="L96" s="50">
        <f t="shared" si="9"/>
        <v>0</v>
      </c>
      <c r="M96" s="48">
        <f t="shared" si="10"/>
        <v>0</v>
      </c>
      <c r="N96" s="48">
        <f t="shared" si="11"/>
        <v>0</v>
      </c>
      <c r="O96" s="48">
        <f t="shared" si="12"/>
        <v>0</v>
      </c>
      <c r="P96" s="49">
        <f t="shared" si="13"/>
        <v>0</v>
      </c>
    </row>
    <row r="97" spans="1:16" ht="22.5" x14ac:dyDescent="0.2">
      <c r="A97" s="38">
        <v>49</v>
      </c>
      <c r="B97" s="39" t="s">
        <v>65</v>
      </c>
      <c r="C97" s="47" t="s">
        <v>350</v>
      </c>
      <c r="D97" s="25" t="s">
        <v>79</v>
      </c>
      <c r="E97" s="70">
        <v>912</v>
      </c>
      <c r="F97" s="71"/>
      <c r="G97" s="68"/>
      <c r="H97" s="48">
        <f t="shared" si="7"/>
        <v>0</v>
      </c>
      <c r="I97" s="68"/>
      <c r="J97" s="68"/>
      <c r="K97" s="49">
        <f t="shared" si="8"/>
        <v>0</v>
      </c>
      <c r="L97" s="50">
        <f t="shared" si="9"/>
        <v>0</v>
      </c>
      <c r="M97" s="48">
        <f t="shared" si="10"/>
        <v>0</v>
      </c>
      <c r="N97" s="48">
        <f t="shared" si="11"/>
        <v>0</v>
      </c>
      <c r="O97" s="48">
        <f t="shared" si="12"/>
        <v>0</v>
      </c>
      <c r="P97" s="49">
        <f t="shared" si="13"/>
        <v>0</v>
      </c>
    </row>
    <row r="98" spans="1:16" x14ac:dyDescent="0.2">
      <c r="A98" s="38">
        <v>50</v>
      </c>
      <c r="B98" s="39" t="s">
        <v>65</v>
      </c>
      <c r="C98" s="47" t="s">
        <v>351</v>
      </c>
      <c r="D98" s="25" t="s">
        <v>79</v>
      </c>
      <c r="E98" s="70">
        <v>912</v>
      </c>
      <c r="F98" s="71"/>
      <c r="G98" s="68"/>
      <c r="H98" s="48">
        <f t="shared" si="7"/>
        <v>0</v>
      </c>
      <c r="I98" s="68"/>
      <c r="J98" s="68"/>
      <c r="K98" s="49">
        <f t="shared" si="8"/>
        <v>0</v>
      </c>
      <c r="L98" s="50">
        <f t="shared" si="9"/>
        <v>0</v>
      </c>
      <c r="M98" s="48">
        <f t="shared" si="10"/>
        <v>0</v>
      </c>
      <c r="N98" s="48">
        <f t="shared" si="11"/>
        <v>0</v>
      </c>
      <c r="O98" s="48">
        <f t="shared" si="12"/>
        <v>0</v>
      </c>
      <c r="P98" s="49">
        <f t="shared" si="13"/>
        <v>0</v>
      </c>
    </row>
    <row r="99" spans="1:16" ht="22.5" x14ac:dyDescent="0.2">
      <c r="A99" s="38">
        <v>51</v>
      </c>
      <c r="B99" s="39" t="s">
        <v>65</v>
      </c>
      <c r="C99" s="47" t="s">
        <v>352</v>
      </c>
      <c r="D99" s="25" t="s">
        <v>79</v>
      </c>
      <c r="E99" s="70">
        <v>912</v>
      </c>
      <c r="F99" s="71"/>
      <c r="G99" s="68"/>
      <c r="H99" s="48">
        <f t="shared" si="7"/>
        <v>0</v>
      </c>
      <c r="I99" s="68"/>
      <c r="J99" s="68"/>
      <c r="K99" s="49">
        <f t="shared" si="8"/>
        <v>0</v>
      </c>
      <c r="L99" s="50">
        <f t="shared" si="9"/>
        <v>0</v>
      </c>
      <c r="M99" s="48">
        <f t="shared" si="10"/>
        <v>0</v>
      </c>
      <c r="N99" s="48">
        <f t="shared" si="11"/>
        <v>0</v>
      </c>
      <c r="O99" s="48">
        <f t="shared" si="12"/>
        <v>0</v>
      </c>
      <c r="P99" s="49">
        <f t="shared" si="13"/>
        <v>0</v>
      </c>
    </row>
    <row r="100" spans="1:16" ht="22.5" x14ac:dyDescent="0.2">
      <c r="A100" s="38">
        <v>52</v>
      </c>
      <c r="B100" s="39" t="s">
        <v>65</v>
      </c>
      <c r="C100" s="47" t="s">
        <v>353</v>
      </c>
      <c r="D100" s="25" t="s">
        <v>79</v>
      </c>
      <c r="E100" s="70">
        <v>912</v>
      </c>
      <c r="F100" s="71"/>
      <c r="G100" s="68"/>
      <c r="H100" s="48">
        <f t="shared" si="7"/>
        <v>0</v>
      </c>
      <c r="I100" s="68"/>
      <c r="J100" s="68"/>
      <c r="K100" s="49">
        <f t="shared" si="8"/>
        <v>0</v>
      </c>
      <c r="L100" s="50">
        <f t="shared" si="9"/>
        <v>0</v>
      </c>
      <c r="M100" s="48">
        <f t="shared" si="10"/>
        <v>0</v>
      </c>
      <c r="N100" s="48">
        <f t="shared" si="11"/>
        <v>0</v>
      </c>
      <c r="O100" s="48">
        <f t="shared" si="12"/>
        <v>0</v>
      </c>
      <c r="P100" s="49">
        <f t="shared" si="13"/>
        <v>0</v>
      </c>
    </row>
    <row r="101" spans="1:16" x14ac:dyDescent="0.2">
      <c r="A101" s="38" t="s">
        <v>66</v>
      </c>
      <c r="B101" s="39"/>
      <c r="C101" s="47" t="s">
        <v>354</v>
      </c>
      <c r="D101" s="25"/>
      <c r="E101" s="70"/>
      <c r="F101" s="71"/>
      <c r="G101" s="68"/>
      <c r="H101" s="48">
        <f t="shared" si="7"/>
        <v>0</v>
      </c>
      <c r="I101" s="68"/>
      <c r="J101" s="68"/>
      <c r="K101" s="49">
        <f t="shared" si="8"/>
        <v>0</v>
      </c>
      <c r="L101" s="50">
        <f t="shared" si="9"/>
        <v>0</v>
      </c>
      <c r="M101" s="48">
        <f t="shared" si="10"/>
        <v>0</v>
      </c>
      <c r="N101" s="48">
        <f t="shared" si="11"/>
        <v>0</v>
      </c>
      <c r="O101" s="48">
        <f t="shared" si="12"/>
        <v>0</v>
      </c>
      <c r="P101" s="49">
        <f t="shared" si="13"/>
        <v>0</v>
      </c>
    </row>
    <row r="102" spans="1:16" ht="22.5" x14ac:dyDescent="0.2">
      <c r="A102" s="38">
        <v>53</v>
      </c>
      <c r="B102" s="39" t="s">
        <v>65</v>
      </c>
      <c r="C102" s="47" t="s">
        <v>355</v>
      </c>
      <c r="D102" s="25" t="s">
        <v>74</v>
      </c>
      <c r="E102" s="70">
        <v>124</v>
      </c>
      <c r="F102" s="71"/>
      <c r="G102" s="68"/>
      <c r="H102" s="48">
        <f t="shared" si="7"/>
        <v>0</v>
      </c>
      <c r="I102" s="68"/>
      <c r="J102" s="68"/>
      <c r="K102" s="49">
        <f t="shared" si="8"/>
        <v>0</v>
      </c>
      <c r="L102" s="50">
        <f t="shared" si="9"/>
        <v>0</v>
      </c>
      <c r="M102" s="48">
        <f t="shared" si="10"/>
        <v>0</v>
      </c>
      <c r="N102" s="48">
        <f t="shared" si="11"/>
        <v>0</v>
      </c>
      <c r="O102" s="48">
        <f t="shared" si="12"/>
        <v>0</v>
      </c>
      <c r="P102" s="49">
        <f t="shared" si="13"/>
        <v>0</v>
      </c>
    </row>
    <row r="103" spans="1:16" ht="22.5" x14ac:dyDescent="0.2">
      <c r="A103" s="38">
        <v>54</v>
      </c>
      <c r="B103" s="39" t="s">
        <v>65</v>
      </c>
      <c r="C103" s="47" t="s">
        <v>356</v>
      </c>
      <c r="D103" s="25" t="s">
        <v>74</v>
      </c>
      <c r="E103" s="70">
        <v>124</v>
      </c>
      <c r="F103" s="71"/>
      <c r="G103" s="68"/>
      <c r="H103" s="48">
        <f t="shared" si="7"/>
        <v>0</v>
      </c>
      <c r="I103" s="68"/>
      <c r="J103" s="68"/>
      <c r="K103" s="49">
        <f t="shared" si="8"/>
        <v>0</v>
      </c>
      <c r="L103" s="50">
        <f t="shared" si="9"/>
        <v>0</v>
      </c>
      <c r="M103" s="48">
        <f t="shared" si="10"/>
        <v>0</v>
      </c>
      <c r="N103" s="48">
        <f t="shared" si="11"/>
        <v>0</v>
      </c>
      <c r="O103" s="48">
        <f t="shared" si="12"/>
        <v>0</v>
      </c>
      <c r="P103" s="49">
        <f t="shared" si="13"/>
        <v>0</v>
      </c>
    </row>
    <row r="104" spans="1:16" x14ac:dyDescent="0.2">
      <c r="A104" s="38" t="s">
        <v>66</v>
      </c>
      <c r="B104" s="39"/>
      <c r="C104" s="47" t="s">
        <v>357</v>
      </c>
      <c r="D104" s="25"/>
      <c r="E104" s="70"/>
      <c r="F104" s="71"/>
      <c r="G104" s="68"/>
      <c r="H104" s="48">
        <f t="shared" si="7"/>
        <v>0</v>
      </c>
      <c r="I104" s="68"/>
      <c r="J104" s="68"/>
      <c r="K104" s="49">
        <f t="shared" si="8"/>
        <v>0</v>
      </c>
      <c r="L104" s="50">
        <f t="shared" si="9"/>
        <v>0</v>
      </c>
      <c r="M104" s="48">
        <f t="shared" si="10"/>
        <v>0</v>
      </c>
      <c r="N104" s="48">
        <f t="shared" si="11"/>
        <v>0</v>
      </c>
      <c r="O104" s="48">
        <f t="shared" si="12"/>
        <v>0</v>
      </c>
      <c r="P104" s="49">
        <f t="shared" si="13"/>
        <v>0</v>
      </c>
    </row>
    <row r="105" spans="1:16" ht="22.5" x14ac:dyDescent="0.2">
      <c r="A105" s="38">
        <v>55</v>
      </c>
      <c r="B105" s="39" t="s">
        <v>65</v>
      </c>
      <c r="C105" s="47" t="s">
        <v>358</v>
      </c>
      <c r="D105" s="25" t="s">
        <v>79</v>
      </c>
      <c r="E105" s="70">
        <v>35.200000000000003</v>
      </c>
      <c r="F105" s="71"/>
      <c r="G105" s="68"/>
      <c r="H105" s="48">
        <f t="shared" si="7"/>
        <v>0</v>
      </c>
      <c r="I105" s="68"/>
      <c r="J105" s="68"/>
      <c r="K105" s="49">
        <f t="shared" si="8"/>
        <v>0</v>
      </c>
      <c r="L105" s="50">
        <f t="shared" si="9"/>
        <v>0</v>
      </c>
      <c r="M105" s="48">
        <f t="shared" si="10"/>
        <v>0</v>
      </c>
      <c r="N105" s="48">
        <f t="shared" si="11"/>
        <v>0</v>
      </c>
      <c r="O105" s="48">
        <f t="shared" si="12"/>
        <v>0</v>
      </c>
      <c r="P105" s="49">
        <f t="shared" si="13"/>
        <v>0</v>
      </c>
    </row>
    <row r="106" spans="1:16" ht="22.5" x14ac:dyDescent="0.2">
      <c r="A106" s="38">
        <v>56</v>
      </c>
      <c r="B106" s="39" t="s">
        <v>65</v>
      </c>
      <c r="C106" s="47" t="s">
        <v>350</v>
      </c>
      <c r="D106" s="25" t="s">
        <v>79</v>
      </c>
      <c r="E106" s="70">
        <v>35.200000000000003</v>
      </c>
      <c r="F106" s="71"/>
      <c r="G106" s="68"/>
      <c r="H106" s="48">
        <f t="shared" si="7"/>
        <v>0</v>
      </c>
      <c r="I106" s="68"/>
      <c r="J106" s="68"/>
      <c r="K106" s="49">
        <f t="shared" si="8"/>
        <v>0</v>
      </c>
      <c r="L106" s="50">
        <f t="shared" si="9"/>
        <v>0</v>
      </c>
      <c r="M106" s="48">
        <f t="shared" si="10"/>
        <v>0</v>
      </c>
      <c r="N106" s="48">
        <f t="shared" si="11"/>
        <v>0</v>
      </c>
      <c r="O106" s="48">
        <f t="shared" si="12"/>
        <v>0</v>
      </c>
      <c r="P106" s="49">
        <f t="shared" si="13"/>
        <v>0</v>
      </c>
    </row>
    <row r="107" spans="1:16" x14ac:dyDescent="0.2">
      <c r="A107" s="38">
        <v>57</v>
      </c>
      <c r="B107" s="39" t="s">
        <v>65</v>
      </c>
      <c r="C107" s="47" t="s">
        <v>351</v>
      </c>
      <c r="D107" s="25" t="s">
        <v>79</v>
      </c>
      <c r="E107" s="70">
        <v>35.200000000000003</v>
      </c>
      <c r="F107" s="71"/>
      <c r="G107" s="68"/>
      <c r="H107" s="48">
        <f t="shared" si="7"/>
        <v>0</v>
      </c>
      <c r="I107" s="68"/>
      <c r="J107" s="68"/>
      <c r="K107" s="49">
        <f t="shared" si="8"/>
        <v>0</v>
      </c>
      <c r="L107" s="50">
        <f t="shared" si="9"/>
        <v>0</v>
      </c>
      <c r="M107" s="48">
        <f t="shared" si="10"/>
        <v>0</v>
      </c>
      <c r="N107" s="48">
        <f t="shared" si="11"/>
        <v>0</v>
      </c>
      <c r="O107" s="48">
        <f t="shared" si="12"/>
        <v>0</v>
      </c>
      <c r="P107" s="49">
        <f t="shared" si="13"/>
        <v>0</v>
      </c>
    </row>
    <row r="108" spans="1:16" ht="22.5" x14ac:dyDescent="0.2">
      <c r="A108" s="38">
        <v>58</v>
      </c>
      <c r="B108" s="39" t="s">
        <v>65</v>
      </c>
      <c r="C108" s="47" t="s">
        <v>352</v>
      </c>
      <c r="D108" s="25" t="s">
        <v>79</v>
      </c>
      <c r="E108" s="70">
        <v>35.200000000000003</v>
      </c>
      <c r="F108" s="71"/>
      <c r="G108" s="68"/>
      <c r="H108" s="48">
        <f t="shared" si="7"/>
        <v>0</v>
      </c>
      <c r="I108" s="68"/>
      <c r="J108" s="68"/>
      <c r="K108" s="49">
        <f t="shared" si="8"/>
        <v>0</v>
      </c>
      <c r="L108" s="50">
        <f t="shared" si="9"/>
        <v>0</v>
      </c>
      <c r="M108" s="48">
        <f t="shared" si="10"/>
        <v>0</v>
      </c>
      <c r="N108" s="48">
        <f t="shared" si="11"/>
        <v>0</v>
      </c>
      <c r="O108" s="48">
        <f t="shared" si="12"/>
        <v>0</v>
      </c>
      <c r="P108" s="49">
        <f t="shared" si="13"/>
        <v>0</v>
      </c>
    </row>
    <row r="109" spans="1:16" ht="22.5" x14ac:dyDescent="0.2">
      <c r="A109" s="38">
        <v>59</v>
      </c>
      <c r="B109" s="39" t="s">
        <v>65</v>
      </c>
      <c r="C109" s="47" t="s">
        <v>359</v>
      </c>
      <c r="D109" s="25" t="s">
        <v>79</v>
      </c>
      <c r="E109" s="70">
        <v>35.200000000000003</v>
      </c>
      <c r="F109" s="71"/>
      <c r="G109" s="68"/>
      <c r="H109" s="48">
        <f t="shared" si="7"/>
        <v>0</v>
      </c>
      <c r="I109" s="68"/>
      <c r="J109" s="68"/>
      <c r="K109" s="49">
        <f t="shared" si="8"/>
        <v>0</v>
      </c>
      <c r="L109" s="50">
        <f t="shared" si="9"/>
        <v>0</v>
      </c>
      <c r="M109" s="48">
        <f t="shared" si="10"/>
        <v>0</v>
      </c>
      <c r="N109" s="48">
        <f t="shared" si="11"/>
        <v>0</v>
      </c>
      <c r="O109" s="48">
        <f t="shared" si="12"/>
        <v>0</v>
      </c>
      <c r="P109" s="49">
        <f t="shared" si="13"/>
        <v>0</v>
      </c>
    </row>
    <row r="110" spans="1:16" ht="22.5" x14ac:dyDescent="0.2">
      <c r="A110" s="38">
        <v>60</v>
      </c>
      <c r="B110" s="39" t="s">
        <v>65</v>
      </c>
      <c r="C110" s="47" t="s">
        <v>360</v>
      </c>
      <c r="D110" s="25" t="s">
        <v>213</v>
      </c>
      <c r="E110" s="70">
        <v>15</v>
      </c>
      <c r="F110" s="71"/>
      <c r="G110" s="68"/>
      <c r="H110" s="48">
        <f t="shared" si="7"/>
        <v>0</v>
      </c>
      <c r="I110" s="68"/>
      <c r="J110" s="68"/>
      <c r="K110" s="49">
        <f t="shared" si="8"/>
        <v>0</v>
      </c>
      <c r="L110" s="50">
        <f t="shared" si="9"/>
        <v>0</v>
      </c>
      <c r="M110" s="48">
        <f t="shared" si="10"/>
        <v>0</v>
      </c>
      <c r="N110" s="48">
        <f t="shared" si="11"/>
        <v>0</v>
      </c>
      <c r="O110" s="48">
        <f t="shared" si="12"/>
        <v>0</v>
      </c>
      <c r="P110" s="49">
        <f t="shared" si="13"/>
        <v>0</v>
      </c>
    </row>
    <row r="111" spans="1:16" x14ac:dyDescent="0.2">
      <c r="A111" s="38" t="s">
        <v>66</v>
      </c>
      <c r="B111" s="39"/>
      <c r="C111" s="47" t="s">
        <v>361</v>
      </c>
      <c r="D111" s="25"/>
      <c r="E111" s="70"/>
      <c r="F111" s="71"/>
      <c r="G111" s="68"/>
      <c r="H111" s="48">
        <f t="shared" si="7"/>
        <v>0</v>
      </c>
      <c r="I111" s="68"/>
      <c r="J111" s="68"/>
      <c r="K111" s="49">
        <f t="shared" si="8"/>
        <v>0</v>
      </c>
      <c r="L111" s="50">
        <f t="shared" si="9"/>
        <v>0</v>
      </c>
      <c r="M111" s="48">
        <f t="shared" si="10"/>
        <v>0</v>
      </c>
      <c r="N111" s="48">
        <f t="shared" si="11"/>
        <v>0</v>
      </c>
      <c r="O111" s="48">
        <f t="shared" si="12"/>
        <v>0</v>
      </c>
      <c r="P111" s="49">
        <f t="shared" si="13"/>
        <v>0</v>
      </c>
    </row>
    <row r="112" spans="1:16" x14ac:dyDescent="0.2">
      <c r="A112" s="38">
        <v>61</v>
      </c>
      <c r="B112" s="39" t="s">
        <v>65</v>
      </c>
      <c r="C112" s="47" t="s">
        <v>362</v>
      </c>
      <c r="D112" s="25" t="s">
        <v>334</v>
      </c>
      <c r="E112" s="70">
        <v>1</v>
      </c>
      <c r="F112" s="71"/>
      <c r="G112" s="68"/>
      <c r="H112" s="48">
        <f t="shared" si="7"/>
        <v>0</v>
      </c>
      <c r="I112" s="68"/>
      <c r="J112" s="68"/>
      <c r="K112" s="49">
        <f t="shared" si="8"/>
        <v>0</v>
      </c>
      <c r="L112" s="50">
        <f t="shared" si="9"/>
        <v>0</v>
      </c>
      <c r="M112" s="48">
        <f t="shared" si="10"/>
        <v>0</v>
      </c>
      <c r="N112" s="48">
        <f t="shared" si="11"/>
        <v>0</v>
      </c>
      <c r="O112" s="48">
        <f t="shared" si="12"/>
        <v>0</v>
      </c>
      <c r="P112" s="49">
        <f t="shared" si="13"/>
        <v>0</v>
      </c>
    </row>
    <row r="113" spans="1:16" ht="12" thickBot="1" x14ac:dyDescent="0.25">
      <c r="A113" s="38">
        <v>62</v>
      </c>
      <c r="B113" s="39" t="s">
        <v>65</v>
      </c>
      <c r="C113" s="47" t="s">
        <v>363</v>
      </c>
      <c r="D113" s="25" t="s">
        <v>74</v>
      </c>
      <c r="E113" s="70">
        <v>130</v>
      </c>
      <c r="F113" s="71"/>
      <c r="G113" s="68"/>
      <c r="H113" s="48">
        <f t="shared" si="7"/>
        <v>0</v>
      </c>
      <c r="I113" s="68"/>
      <c r="J113" s="68"/>
      <c r="K113" s="49">
        <f t="shared" si="8"/>
        <v>0</v>
      </c>
      <c r="L113" s="50">
        <f t="shared" si="9"/>
        <v>0</v>
      </c>
      <c r="M113" s="48">
        <f t="shared" si="10"/>
        <v>0</v>
      </c>
      <c r="N113" s="48">
        <f t="shared" si="11"/>
        <v>0</v>
      </c>
      <c r="O113" s="48">
        <f t="shared" si="12"/>
        <v>0</v>
      </c>
      <c r="P113" s="49">
        <f t="shared" si="13"/>
        <v>0</v>
      </c>
    </row>
    <row r="114" spans="1:16" ht="12" thickBot="1" x14ac:dyDescent="0.25">
      <c r="A114" s="166" t="s">
        <v>146</v>
      </c>
      <c r="B114" s="167"/>
      <c r="C114" s="167"/>
      <c r="D114" s="167"/>
      <c r="E114" s="167"/>
      <c r="F114" s="167"/>
      <c r="G114" s="167"/>
      <c r="H114" s="167"/>
      <c r="I114" s="167"/>
      <c r="J114" s="167"/>
      <c r="K114" s="168"/>
      <c r="L114" s="72">
        <f>SUM(L14:L113)</f>
        <v>0</v>
      </c>
      <c r="M114" s="73">
        <f>SUM(M14:M113)</f>
        <v>0</v>
      </c>
      <c r="N114" s="73">
        <f>SUM(N14:N113)</f>
        <v>0</v>
      </c>
      <c r="O114" s="73">
        <f>SUM(O14:O113)</f>
        <v>0</v>
      </c>
      <c r="P114" s="74">
        <f>SUM(P14:P113)</f>
        <v>0</v>
      </c>
    </row>
    <row r="115" spans="1:16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 x14ac:dyDescent="0.2">
      <c r="A117" s="1" t="s">
        <v>14</v>
      </c>
      <c r="B117" s="17"/>
      <c r="C117" s="165">
        <f>'Kops a'!C34:H34</f>
        <v>0</v>
      </c>
      <c r="D117" s="165"/>
      <c r="E117" s="165"/>
      <c r="F117" s="165"/>
      <c r="G117" s="165"/>
      <c r="H117" s="165"/>
      <c r="I117" s="17"/>
      <c r="J117" s="17"/>
      <c r="K117" s="17"/>
      <c r="L117" s="17"/>
      <c r="M117" s="17"/>
      <c r="N117" s="17"/>
      <c r="O117" s="17"/>
      <c r="P117" s="17"/>
    </row>
    <row r="118" spans="1:16" x14ac:dyDescent="0.2">
      <c r="A118" s="17"/>
      <c r="B118" s="17"/>
      <c r="C118" s="102" t="s">
        <v>15</v>
      </c>
      <c r="D118" s="102"/>
      <c r="E118" s="102"/>
      <c r="F118" s="102"/>
      <c r="G118" s="102"/>
      <c r="H118" s="102"/>
      <c r="I118" s="17"/>
      <c r="J118" s="17"/>
      <c r="K118" s="17"/>
      <c r="L118" s="17"/>
      <c r="M118" s="17"/>
      <c r="N118" s="17"/>
      <c r="O118" s="17"/>
      <c r="P118" s="17"/>
    </row>
    <row r="119" spans="1:16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 x14ac:dyDescent="0.2">
      <c r="A120" s="91" t="str">
        <f>'Kops a'!A37</f>
        <v>Tāme sastādīta 20__. gada __. _________</v>
      </c>
      <c r="B120" s="92"/>
      <c r="C120" s="92"/>
      <c r="D120" s="92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</row>
    <row r="121" spans="1:16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</row>
    <row r="122" spans="1:16" x14ac:dyDescent="0.2">
      <c r="A122" s="1" t="s">
        <v>38</v>
      </c>
      <c r="B122" s="17"/>
      <c r="C122" s="165">
        <f>'Kops a'!C39:H39</f>
        <v>0</v>
      </c>
      <c r="D122" s="165"/>
      <c r="E122" s="165"/>
      <c r="F122" s="165"/>
      <c r="G122" s="165"/>
      <c r="H122" s="165"/>
      <c r="I122" s="17"/>
      <c r="J122" s="17"/>
      <c r="K122" s="17"/>
      <c r="L122" s="17"/>
      <c r="M122" s="17"/>
      <c r="N122" s="17"/>
      <c r="O122" s="17"/>
      <c r="P122" s="17"/>
    </row>
    <row r="123" spans="1:16" x14ac:dyDescent="0.2">
      <c r="A123" s="17"/>
      <c r="B123" s="17"/>
      <c r="C123" s="102" t="s">
        <v>15</v>
      </c>
      <c r="D123" s="102"/>
      <c r="E123" s="102"/>
      <c r="F123" s="102"/>
      <c r="G123" s="102"/>
      <c r="H123" s="102"/>
      <c r="I123" s="17"/>
      <c r="J123" s="17"/>
      <c r="K123" s="17"/>
      <c r="L123" s="17"/>
      <c r="M123" s="17"/>
      <c r="N123" s="17"/>
      <c r="O123" s="17"/>
      <c r="P123" s="17"/>
    </row>
    <row r="124" spans="1:16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 x14ac:dyDescent="0.2">
      <c r="A125" s="91" t="s">
        <v>55</v>
      </c>
      <c r="B125" s="92"/>
      <c r="C125" s="96">
        <f>'Kops a'!C42</f>
        <v>0</v>
      </c>
      <c r="D125" s="51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6" ht="12.75" x14ac:dyDescent="0.2">
      <c r="B127" s="99" t="s">
        <v>515</v>
      </c>
    </row>
    <row r="128" spans="1:16" ht="12.75" x14ac:dyDescent="0.2">
      <c r="B128" s="101" t="s">
        <v>517</v>
      </c>
    </row>
    <row r="129" spans="2:2" ht="12.75" x14ac:dyDescent="0.2">
      <c r="B129" s="101" t="s">
        <v>516</v>
      </c>
    </row>
  </sheetData>
  <mergeCells count="22">
    <mergeCell ref="C123:H123"/>
    <mergeCell ref="C4:I4"/>
    <mergeCell ref="F12:K12"/>
    <mergeCell ref="A9:F9"/>
    <mergeCell ref="J9:M9"/>
    <mergeCell ref="D8:L8"/>
    <mergeCell ref="A114:K114"/>
    <mergeCell ref="C117:H117"/>
    <mergeCell ref="C118:H118"/>
    <mergeCell ref="C122:H12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113 I15:J113 D15:G113">
    <cfRule type="cellIs" dxfId="79" priority="27" operator="equal">
      <formula>0</formula>
    </cfRule>
  </conditionalFormatting>
  <conditionalFormatting sqref="N9:O9">
    <cfRule type="cellIs" dxfId="78" priority="26" operator="equal">
      <formula>0</formula>
    </cfRule>
  </conditionalFormatting>
  <conditionalFormatting sqref="A9:F9">
    <cfRule type="containsText" dxfId="7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6" priority="23" operator="equal">
      <formula>0</formula>
    </cfRule>
  </conditionalFormatting>
  <conditionalFormatting sqref="O10">
    <cfRule type="cellIs" dxfId="75" priority="22" operator="equal">
      <formula>"20__. gada __. _________"</formula>
    </cfRule>
  </conditionalFormatting>
  <conditionalFormatting sqref="A114:K114">
    <cfRule type="containsText" dxfId="74" priority="21" operator="containsText" text="Tiešās izmaksas kopā, t. sk. darba devēja sociālais nodoklis __.__% ">
      <formula>NOT(ISERROR(SEARCH("Tiešās izmaksas kopā, t. sk. darba devēja sociālais nodoklis __.__% ",A114)))</formula>
    </cfRule>
  </conditionalFormatting>
  <conditionalFormatting sqref="H14:H113 K14:P113 L114:P114">
    <cfRule type="cellIs" dxfId="73" priority="16" operator="equal">
      <formula>0</formula>
    </cfRule>
  </conditionalFormatting>
  <conditionalFormatting sqref="C4:I4">
    <cfRule type="cellIs" dxfId="72" priority="15" operator="equal">
      <formula>0</formula>
    </cfRule>
  </conditionalFormatting>
  <conditionalFormatting sqref="C15:C113">
    <cfRule type="cellIs" dxfId="71" priority="14" operator="equal">
      <formula>0</formula>
    </cfRule>
  </conditionalFormatting>
  <conditionalFormatting sqref="D5:L8">
    <cfRule type="cellIs" dxfId="70" priority="11" operator="equal">
      <formula>0</formula>
    </cfRule>
  </conditionalFormatting>
  <conditionalFormatting sqref="A14:B14 D14:G14">
    <cfRule type="cellIs" dxfId="69" priority="10" operator="equal">
      <formula>0</formula>
    </cfRule>
  </conditionalFormatting>
  <conditionalFormatting sqref="C14">
    <cfRule type="cellIs" dxfId="68" priority="9" operator="equal">
      <formula>0</formula>
    </cfRule>
  </conditionalFormatting>
  <conditionalFormatting sqref="I14:J14">
    <cfRule type="cellIs" dxfId="67" priority="8" operator="equal">
      <formula>0</formula>
    </cfRule>
  </conditionalFormatting>
  <conditionalFormatting sqref="P10">
    <cfRule type="cellIs" dxfId="66" priority="7" operator="equal">
      <formula>"20__. gada __. _________"</formula>
    </cfRule>
  </conditionalFormatting>
  <conditionalFormatting sqref="C122:H122">
    <cfRule type="cellIs" dxfId="65" priority="4" operator="equal">
      <formula>0</formula>
    </cfRule>
  </conditionalFormatting>
  <conditionalFormatting sqref="C117:H117">
    <cfRule type="cellIs" dxfId="64" priority="3" operator="equal">
      <formula>0</formula>
    </cfRule>
  </conditionalFormatting>
  <conditionalFormatting sqref="C122:H122 C125 C117:H117">
    <cfRule type="cellIs" dxfId="63" priority="2" operator="equal">
      <formula>0</formula>
    </cfRule>
  </conditionalFormatting>
  <conditionalFormatting sqref="D1">
    <cfRule type="cellIs" dxfId="6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______________",A120)))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A120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_________________________________",A125)))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12</vt:i4>
      </vt:variant>
    </vt:vector>
  </HeadingPairs>
  <TitlesOfParts>
    <vt:vector size="12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9a</vt:lpstr>
      <vt:lpstr>10a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dcterms:created xsi:type="dcterms:W3CDTF">2019-03-11T11:42:22Z</dcterms:created>
  <dcterms:modified xsi:type="dcterms:W3CDTF">2019-08-16T10:16:31Z</dcterms:modified>
</cp:coreProperties>
</file>